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7155" activeTab="1"/>
  </bookViews>
  <sheets>
    <sheet name="大会要項" sheetId="13" r:id="rId1"/>
    <sheet name="申込書" sheetId="10" r:id="rId2"/>
    <sheet name="選手名簿" sheetId="12" r:id="rId3"/>
    <sheet name="宿泊確認書" sheetId="14" state="hidden" r:id="rId4"/>
    <sheet name="請求書・領収書" sheetId="16" state="hidden" r:id="rId5"/>
    <sheet name="コード" sheetId="7" state="hidden" r:id="rId6"/>
  </sheets>
  <definedNames>
    <definedName name="_xlnm._FilterDatabase" localSheetId="5" hidden="1">コード!$A$1:$O$2</definedName>
    <definedName name="_xlnm.Print_Area" localSheetId="5">コード!$B$1:$G$2</definedName>
    <definedName name="_xlnm.Print_Area" localSheetId="3">宿泊確認書!$A$1:$BL$57</definedName>
    <definedName name="_xlnm.Print_Area" localSheetId="1">申込書!$A$1:$BL$50</definedName>
    <definedName name="_xlnm.Print_Area" localSheetId="4">請求書・領収書!$A$1:$BL$63</definedName>
    <definedName name="_xlnm.Print_Area" localSheetId="0">大会要項!$A$1:$G$38</definedName>
    <definedName name="コード">コード!$A$1:$N$237</definedName>
  </definedNames>
  <calcPr calcId="145621"/>
</workbook>
</file>

<file path=xl/calcChain.xml><?xml version="1.0" encoding="utf-8"?>
<calcChain xmlns="http://schemas.openxmlformats.org/spreadsheetml/2006/main">
  <c r="AZ35" i="10" l="1"/>
  <c r="R10" i="16" l="1"/>
  <c r="K10" i="16"/>
  <c r="AZ17" i="10"/>
  <c r="AZ10" i="16" l="1"/>
  <c r="I6" i="10"/>
  <c r="AZ24" i="10" l="1"/>
  <c r="AZ23" i="10"/>
  <c r="AZ19" i="10"/>
  <c r="AW10" i="10" l="1"/>
  <c r="AW9" i="10"/>
  <c r="AC10" i="10"/>
  <c r="AC9" i="10"/>
  <c r="AM8" i="10"/>
  <c r="AM7" i="10"/>
  <c r="I10" i="10"/>
  <c r="I9" i="10"/>
  <c r="I8" i="10"/>
  <c r="I7" i="10"/>
  <c r="AF28" i="16"/>
  <c r="Y28" i="16"/>
  <c r="R28" i="16"/>
  <c r="K28" i="16"/>
  <c r="AF27" i="16"/>
  <c r="Y27" i="16"/>
  <c r="R27" i="16"/>
  <c r="K27" i="16"/>
  <c r="AF26" i="16"/>
  <c r="Y26" i="16"/>
  <c r="R26" i="16"/>
  <c r="K26" i="16"/>
  <c r="K25" i="16"/>
  <c r="AZ12" i="16"/>
  <c r="C2" i="16"/>
  <c r="BB46" i="16"/>
  <c r="AU41" i="16"/>
  <c r="V46" i="16" l="1"/>
  <c r="R18" i="16"/>
  <c r="K18" i="16"/>
  <c r="R17" i="16"/>
  <c r="K17" i="16"/>
  <c r="AZ17" i="16" l="1"/>
  <c r="AZ18" i="16"/>
  <c r="R11" i="14"/>
  <c r="R10" i="14"/>
  <c r="AZ19" i="16" l="1"/>
  <c r="K11" i="14"/>
  <c r="K10" i="14"/>
  <c r="K37" i="10"/>
  <c r="I4" i="10"/>
  <c r="I42" i="16" s="1"/>
  <c r="C2" i="12"/>
  <c r="C2" i="10"/>
  <c r="BB53" i="14"/>
  <c r="C2" i="14"/>
  <c r="AM7" i="12"/>
  <c r="I7" i="12"/>
  <c r="I6" i="12"/>
  <c r="K5" i="12"/>
  <c r="AZ10" i="14" l="1"/>
  <c r="AZ11" i="14"/>
  <c r="V47" i="16"/>
  <c r="K24" i="16"/>
  <c r="S31" i="16" s="1"/>
  <c r="AJ31" i="16" s="1"/>
  <c r="R17" i="14"/>
  <c r="AW5" i="14"/>
  <c r="AW5" i="16"/>
  <c r="I8" i="12"/>
  <c r="I5" i="16"/>
  <c r="I4" i="14"/>
  <c r="I4" i="16"/>
  <c r="I9" i="12"/>
  <c r="I6" i="16"/>
  <c r="AC9" i="12"/>
  <c r="AC6" i="16"/>
  <c r="AW6" i="14"/>
  <c r="AW6" i="16"/>
  <c r="AC8" i="12"/>
  <c r="AC5" i="16"/>
  <c r="K17" i="14"/>
  <c r="K36" i="10"/>
  <c r="BN37" i="10"/>
  <c r="R35" i="10"/>
  <c r="I5" i="14"/>
  <c r="AW9" i="12"/>
  <c r="I6" i="14"/>
  <c r="AC6" i="14"/>
  <c r="AC5" i="14"/>
  <c r="AW8" i="12"/>
  <c r="I48" i="14"/>
  <c r="I4" i="12"/>
  <c r="S24" i="14" l="1"/>
  <c r="AJ24" i="14" s="1"/>
  <c r="R16" i="14"/>
  <c r="BN24" i="16"/>
  <c r="K16" i="14"/>
  <c r="K23" i="16"/>
  <c r="R15" i="14"/>
  <c r="R22" i="16"/>
  <c r="S25" i="14"/>
  <c r="AJ25" i="14" s="1"/>
  <c r="S32" i="16"/>
  <c r="AJ32" i="16" s="1"/>
  <c r="BN17" i="14"/>
  <c r="AZ12" i="14"/>
  <c r="S26" i="14" l="1"/>
  <c r="AJ26" i="14" s="1"/>
  <c r="S33" i="16"/>
  <c r="AJ33" i="16" s="1"/>
  <c r="S27" i="14"/>
  <c r="AJ27" i="14" s="1"/>
  <c r="S34" i="16"/>
  <c r="AJ34" i="16" s="1"/>
  <c r="V52" i="14"/>
  <c r="AJ35" i="16" l="1"/>
  <c r="AZ22" i="16" s="1"/>
  <c r="AC44" i="16" s="1"/>
  <c r="V48" i="16"/>
  <c r="AJ28" i="14"/>
  <c r="U50" i="14" s="1"/>
  <c r="V53" i="14"/>
  <c r="AZ17" i="14" l="1"/>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6"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<sst xmlns="http://schemas.openxmlformats.org/spreadsheetml/2006/main" count="3747" uniqueCount="2214">
  <si>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</si>
  <si>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</si>
  <si>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</si>
  <si>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</si>
  <si>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</si>
  <si>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</si>
  <si>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</si>
  <si>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</si>
  <si>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 いずれかに○をつけて下さい。</t>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</si>
  <si>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</si>
  <si>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</si>
  <si>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</si>
  <si>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</si>
  <si>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</si>
  <si>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</si>
  <si>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</si>
  <si>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</si>
  <si>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</si>
  <si>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</si>
  <si>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</si>
  <si>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</si>
  <si>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</si>
  <si>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</si>
  <si>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1"/>
  </si>
  <si>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</si>
  <si>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</si>
  <si>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</si>
  <si>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</si>
  <si>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</si>
  <si>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</si>
  <si>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</si>
  <si>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</si>
  <si>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</si>
  <si>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</si>
  <si>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</si>
  <si>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</si>
  <si>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</si>
  <si>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</si>
  <si>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</si>
  <si>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E-mail 2</t>
  </si>
  <si>
    <t>E-mail １</t>
    <phoneticPr fontId="1"/>
  </si>
  <si>
    <t>E-mail ２</t>
    <phoneticPr fontId="1"/>
  </si>
  <si>
    <t>FAX番号</t>
    <phoneticPr fontId="1"/>
  </si>
  <si>
    <t>№</t>
    <phoneticPr fontId="24"/>
  </si>
  <si>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</si>
  <si>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t>
    <phoneticPr fontId="1"/>
  </si>
  <si>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1"/>
  </si>
  <si>
    <t>延べ参加チーム数</t>
    <rPh sb="0" eb="1">
      <t>ノ</t>
    </rPh>
    <rPh sb="2" eb="4">
      <t>サンカ</t>
    </rPh>
    <rPh sb="7" eb="8">
      <t>スウ</t>
    </rPh>
    <phoneticPr fontId="1"/>
  </si>
  <si>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</si>
  <si>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</si>
  <si>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</si>
  <si>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</si>
  <si>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1"/>
  </si>
  <si>
    <t>宿泊人数</t>
    <rPh sb="0" eb="2">
      <t>シュクハク</t>
    </rPh>
    <rPh sb="2" eb="4">
      <t>ニンズウ</t>
    </rPh>
    <phoneticPr fontId="1"/>
  </si>
  <si>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</si>
  <si>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宿泊代概算金額</t>
    <rPh sb="0" eb="3">
      <t>シュクハクダイ</t>
    </rPh>
    <rPh sb="3" eb="5">
      <t>ガイサン</t>
    </rPh>
    <rPh sb="5" eb="7">
      <t>キンガク</t>
    </rPh>
    <phoneticPr fontId="1"/>
  </si>
  <si>
    <t>Ver.3</t>
    <phoneticPr fontId="1"/>
  </si>
  <si>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1"/>
  </si>
  <si>
    <t>NPO法人スポーツクラブ
エスペランサ熊本</t>
    <rPh sb="3" eb="5">
      <t>ホウジン</t>
    </rPh>
    <phoneticPr fontId="4"/>
  </si>
  <si>
    <t>主　催</t>
  </si>
  <si>
    <t>期　日</t>
    <rPh sb="0" eb="1">
      <t>キ</t>
    </rPh>
    <rPh sb="2" eb="3">
      <t>ヒ</t>
    </rPh>
    <phoneticPr fontId="24"/>
  </si>
  <si>
    <t>　開会式、閉会式等の式典は行なわない。</t>
    <rPh sb="5" eb="8">
      <t>ヘイカイシキ</t>
    </rPh>
    <rPh sb="8" eb="9">
      <t>トウ</t>
    </rPh>
    <rPh sb="10" eb="12">
      <t>シキテン</t>
    </rPh>
    <phoneticPr fontId="23"/>
  </si>
  <si>
    <t>　（１）試合時間は25 - 5 - 25（分）にて行う。</t>
    <rPh sb="4" eb="6">
      <t>シアイ</t>
    </rPh>
    <rPh sb="6" eb="8">
      <t>ジカン</t>
    </rPh>
    <phoneticPr fontId="23"/>
  </si>
  <si>
    <t>　（３）1チーム1日2～4試合を予定。（原則3試合）</t>
    <rPh sb="9" eb="10">
      <t>ニチ</t>
    </rPh>
    <rPh sb="20" eb="22">
      <t>ゲンソク</t>
    </rPh>
    <rPh sb="23" eb="25">
      <t>シアイ</t>
    </rPh>
    <phoneticPr fontId="23"/>
  </si>
  <si>
    <t>　相互審判制とする。アシスタントは選手でもかまわない。</t>
    <rPh sb="17" eb="19">
      <t>センシュ</t>
    </rPh>
    <phoneticPr fontId="23"/>
  </si>
  <si>
    <t>表　彰</t>
    <rPh sb="0" eb="1">
      <t>ヒョウ</t>
    </rPh>
    <rPh sb="2" eb="3">
      <t>アキラ</t>
    </rPh>
    <phoneticPr fontId="23"/>
  </si>
  <si>
    <t>　表彰は行わない。</t>
    <rPh sb="1" eb="3">
      <t>ヒョウショウ</t>
    </rPh>
    <rPh sb="4" eb="5">
      <t>オコナ</t>
    </rPh>
    <phoneticPr fontId="23"/>
  </si>
  <si>
    <t>　NPO法人スポーツクラブ・エスペランサ熊本　　大会担当：光永　誠司（みつなが　せいじ）</t>
    <rPh sb="29" eb="31">
      <t>ミツナガ</t>
    </rPh>
    <rPh sb="32" eb="34">
      <t>セイジ</t>
    </rPh>
    <phoneticPr fontId="24"/>
  </si>
  <si>
    <t>NPO法人スポーツクラブ</t>
    <rPh sb="3" eb="5">
      <t>ホウジン</t>
    </rPh>
    <phoneticPr fontId="1"/>
  </si>
  <si>
    <t>エスペランサ熊本</t>
    <rPh sb="6" eb="8">
      <t>クマモト</t>
    </rPh>
    <phoneticPr fontId="1"/>
  </si>
  <si>
    <t>大会要項</t>
    <rPh sb="0" eb="2">
      <t>タイカイ</t>
    </rPh>
    <phoneticPr fontId="1"/>
  </si>
  <si>
    <t>申込方法
〆切日</t>
    <rPh sb="2" eb="4">
      <t>ホウホウ</t>
    </rPh>
    <rPh sb="7" eb="8">
      <t>ヒ</t>
    </rPh>
    <phoneticPr fontId="1"/>
  </si>
  <si>
    <t>　メールアドレス  festival@esperancakumamoto.com（フェスティバル専用アドレス）　
　FAX番号  0965-62-8036</t>
    <rPh sb="48" eb="50">
      <t>センヨウ</t>
    </rPh>
    <phoneticPr fontId="1"/>
  </si>
  <si>
    <t>宿泊施設名</t>
    <rPh sb="0" eb="2">
      <t>シュクハク</t>
    </rPh>
    <rPh sb="2" eb="4">
      <t>シセツ</t>
    </rPh>
    <rPh sb="4" eb="5">
      <t>メイ</t>
    </rPh>
    <phoneticPr fontId="1"/>
  </si>
  <si>
    <t>個</t>
    <rPh sb="0" eb="1">
      <t>コ</t>
    </rPh>
    <phoneticPr fontId="24"/>
  </si>
  <si>
    <t>名</t>
    <rPh sb="0" eb="1">
      <t>メイ</t>
    </rPh>
    <phoneticPr fontId="24"/>
  </si>
  <si>
    <t>チーム</t>
    <phoneticPr fontId="24"/>
  </si>
  <si>
    <t>Eﾒｰﾙ festival@esperancakumamoto.com</t>
    <phoneticPr fontId="4"/>
  </si>
  <si>
    <t>（フェスティバル専用）</t>
    <phoneticPr fontId="24"/>
  </si>
  <si>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</si>
  <si>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</si>
  <si>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</si>
  <si>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</si>
  <si>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24"/>
  </si>
  <si>
    <t>宿泊延べ人数</t>
    <rPh sb="0" eb="2">
      <t>シュクハク</t>
    </rPh>
    <rPh sb="2" eb="3">
      <t>ノ</t>
    </rPh>
    <rPh sb="4" eb="6">
      <t>ニンズウ</t>
    </rPh>
    <phoneticPr fontId="24"/>
  </si>
  <si>
    <t>×</t>
    <phoneticPr fontId="24"/>
  </si>
  <si>
    <t>円</t>
    <rPh sb="0" eb="1">
      <t>エン</t>
    </rPh>
    <phoneticPr fontId="24"/>
  </si>
  <si>
    <t>＝</t>
    <phoneticPr fontId="24"/>
  </si>
  <si>
    <t>施設使用料</t>
    <rPh sb="0" eb="2">
      <t>シセツ</t>
    </rPh>
    <rPh sb="2" eb="4">
      <t>シヨウ</t>
    </rPh>
    <rPh sb="4" eb="5">
      <t>リョウ</t>
    </rPh>
    <phoneticPr fontId="24"/>
  </si>
  <si>
    <t>泊</t>
    <rPh sb="0" eb="1">
      <t>ハク</t>
    </rPh>
    <phoneticPr fontId="24"/>
  </si>
  <si>
    <t>夕食代増減</t>
    <rPh sb="0" eb="2">
      <t>ユウショク</t>
    </rPh>
    <rPh sb="2" eb="3">
      <t>ダイ</t>
    </rPh>
    <rPh sb="3" eb="5">
      <t>ゾウゲン</t>
    </rPh>
    <phoneticPr fontId="24"/>
  </si>
  <si>
    <t>朝食代増減</t>
    <rPh sb="0" eb="2">
      <t>チョウショク</t>
    </rPh>
    <rPh sb="2" eb="3">
      <t>ダイ</t>
    </rPh>
    <rPh sb="3" eb="5">
      <t>ゾウゲン</t>
    </rPh>
    <phoneticPr fontId="24"/>
  </si>
  <si>
    <t>宿泊代合計</t>
    <rPh sb="0" eb="2">
      <t>シュクハク</t>
    </rPh>
    <rPh sb="2" eb="3">
      <t>ダイ</t>
    </rPh>
    <rPh sb="3" eb="5">
      <t>ゴウケイ</t>
    </rPh>
    <phoneticPr fontId="24"/>
  </si>
  <si>
    <t>入浴施設名</t>
    <rPh sb="0" eb="2">
      <t>ニュウヨク</t>
    </rPh>
    <rPh sb="2" eb="4">
      <t>シセツ</t>
    </rPh>
    <rPh sb="4" eb="5">
      <t>メイ</t>
    </rPh>
    <phoneticPr fontId="1"/>
  </si>
  <si>
    <t>備考欄</t>
    <rPh sb="0" eb="2">
      <t>ビコウ</t>
    </rPh>
    <rPh sb="2" eb="3">
      <t>ラン</t>
    </rPh>
    <phoneticPr fontId="24"/>
  </si>
  <si>
    <t>領収書</t>
    <rPh sb="0" eb="3">
      <t>リョウシュウショ</t>
    </rPh>
    <phoneticPr fontId="24"/>
  </si>
  <si>
    <t>様</t>
    <rPh sb="0" eb="1">
      <t>サマ</t>
    </rPh>
    <phoneticPr fontId="24"/>
  </si>
  <si>
    <t>熊本県八代郡氷川町栫1239-1</t>
    <rPh sb="0" eb="3">
      <t>クマモトケン</t>
    </rPh>
    <rPh sb="3" eb="6">
      <t>ヤツシログン</t>
    </rPh>
    <rPh sb="6" eb="8">
      <t>ヒカワ</t>
    </rPh>
    <rPh sb="8" eb="9">
      <t>マチ</t>
    </rPh>
    <rPh sb="9" eb="10">
      <t>カコイ</t>
    </rPh>
    <phoneticPr fontId="24"/>
  </si>
  <si>
    <t>TEL 0965-62-3071</t>
    <phoneticPr fontId="24"/>
  </si>
  <si>
    <t>但し、弁当代</t>
    <rPh sb="0" eb="1">
      <t>タダ</t>
    </rPh>
    <rPh sb="3" eb="5">
      <t>ベントウ</t>
    </rPh>
    <rPh sb="5" eb="6">
      <t>ダイ</t>
    </rPh>
    <phoneticPr fontId="24"/>
  </si>
  <si>
    <t>として</t>
    <phoneticPr fontId="24"/>
  </si>
  <si>
    <t>宿泊代金額</t>
    <rPh sb="0" eb="3">
      <t>シュクハクダイ</t>
    </rPh>
    <rPh sb="3" eb="5">
      <t>キンガク</t>
    </rPh>
    <phoneticPr fontId="1"/>
  </si>
  <si>
    <t>大会開催代表  光永誠司</t>
    <phoneticPr fontId="24"/>
  </si>
  <si>
    <t>（フェスティバル専用アドレス）</t>
    <phoneticPr fontId="24"/>
  </si>
  <si>
    <t>※ この名簿は「八代市」への提出以外の目的には一切使用致しません。</t>
    <phoneticPr fontId="24"/>
  </si>
  <si>
    <t>氏　名</t>
    <rPh sb="0" eb="1">
      <t>シ</t>
    </rPh>
    <rPh sb="2" eb="3">
      <t>メイ</t>
    </rPh>
    <phoneticPr fontId="24"/>
  </si>
  <si>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</si>
  <si>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</si>
  <si>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</si>
  <si>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</si>
  <si>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NPO法人スポーツクラブ・エスペランサ熊本</t>
    <rPh sb="3" eb="5">
      <t>ホウジン</t>
    </rPh>
    <phoneticPr fontId="4"/>
  </si>
  <si>
    <t>宿泊人数内訳</t>
    <rPh sb="0" eb="2">
      <t>シュクハク</t>
    </rPh>
    <rPh sb="2" eb="4">
      <t>ニンズウ</t>
    </rPh>
    <rPh sb="4" eb="6">
      <t>ウチワケ</t>
    </rPh>
    <phoneticPr fontId="1"/>
  </si>
  <si>
    <t>指導者</t>
    <rPh sb="0" eb="3">
      <t>シドウシャ</t>
    </rPh>
    <phoneticPr fontId="24"/>
  </si>
  <si>
    <t>その他</t>
    <rPh sb="2" eb="3">
      <t>タ</t>
    </rPh>
    <phoneticPr fontId="24"/>
  </si>
  <si>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4"/>
  </si>
  <si>
    <r>
      <t>備考欄</t>
    </r>
    <r>
      <rPr>
        <sz val="8"/>
        <color theme="1"/>
        <rFont val="ＭＳ Ｐゴシック"/>
        <family val="3"/>
        <charset val="128"/>
        <scheme val="minor"/>
      </rPr>
      <t>（ご要望などをお書きください）</t>
    </r>
    <rPh sb="0" eb="2">
      <t>ビコウ</t>
    </rPh>
    <rPh sb="2" eb="3">
      <t>ラン</t>
    </rPh>
    <rPh sb="5" eb="7">
      <t>ヨウボウ</t>
    </rPh>
    <rPh sb="11" eb="12">
      <t>カ</t>
    </rPh>
    <phoneticPr fontId="24"/>
  </si>
  <si>
    <t>（フェスティバル専用アドレス）</t>
    <phoneticPr fontId="24"/>
  </si>
  <si>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</si>
  <si>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1"/>
  </si>
  <si>
    <t>－</t>
    <phoneticPr fontId="1"/>
  </si>
  <si>
    <t>鴫原大介</t>
    <rPh sb="0" eb="2">
      <t>シギハラ</t>
    </rPh>
    <rPh sb="2" eb="4">
      <t>ダイスケ</t>
    </rPh>
    <phoneticPr fontId="1"/>
  </si>
  <si>
    <t>【参加費明細書】</t>
    <rPh sb="0" eb="1">
      <t>シュクハク</t>
    </rPh>
    <rPh sb="1" eb="4">
      <t>サンカヒ</t>
    </rPh>
    <rPh sb="4" eb="7">
      <t>メイサイショ</t>
    </rPh>
    <phoneticPr fontId="1"/>
  </si>
  <si>
    <t>合計請求金額</t>
    <rPh sb="0" eb="2">
      <t>ゴウケイ</t>
    </rPh>
    <rPh sb="2" eb="4">
      <t>セイキュウ</t>
    </rPh>
    <rPh sb="4" eb="6">
      <t>キンガク</t>
    </rPh>
    <phoneticPr fontId="24"/>
  </si>
  <si>
    <t>（内訳）</t>
    <rPh sb="1" eb="3">
      <t>ウチワケ</t>
    </rPh>
    <phoneticPr fontId="24"/>
  </si>
  <si>
    <t>弁当代</t>
    <rPh sb="0" eb="2">
      <t>ベントウ</t>
    </rPh>
    <rPh sb="2" eb="3">
      <t>ダイ</t>
    </rPh>
    <phoneticPr fontId="24"/>
  </si>
  <si>
    <t>参加費</t>
    <rPh sb="0" eb="3">
      <t>サンカヒ</t>
    </rPh>
    <phoneticPr fontId="24"/>
  </si>
  <si>
    <t>お振込先</t>
    <rPh sb="1" eb="3">
      <t>フリコミ</t>
    </rPh>
    <rPh sb="3" eb="4">
      <t>サキ</t>
    </rPh>
    <phoneticPr fontId="24"/>
  </si>
  <si>
    <t>肥後銀行　中支店</t>
    <rPh sb="0" eb="2">
      <t>ヒゴ</t>
    </rPh>
    <rPh sb="2" eb="4">
      <t>ギンコウ</t>
    </rPh>
    <rPh sb="5" eb="6">
      <t>ナカ</t>
    </rPh>
    <rPh sb="6" eb="8">
      <t>シテン</t>
    </rPh>
    <phoneticPr fontId="24"/>
  </si>
  <si>
    <t>普通　1494335</t>
    <rPh sb="0" eb="2">
      <t>フツウ</t>
    </rPh>
    <phoneticPr fontId="24"/>
  </si>
  <si>
    <t>名義：光永誠司（ミツナガ　セイジ）</t>
    <rPh sb="0" eb="2">
      <t>メイギ</t>
    </rPh>
    <rPh sb="3" eb="5">
      <t>ミツナガ</t>
    </rPh>
    <rPh sb="5" eb="7">
      <t>セイジ</t>
    </rPh>
    <phoneticPr fontId="24"/>
  </si>
  <si>
    <t>NPO法人スポーツクラブ
エスペランサ熊本</t>
    <rPh sb="3" eb="5">
      <t>ホウジン</t>
    </rPh>
    <phoneticPr fontId="1"/>
  </si>
  <si>
    <t>大会開催代表  光永誠司</t>
    <phoneticPr fontId="24"/>
  </si>
  <si>
    <t>（お振込手数料はお客様ご負担でお願いします。）</t>
    <phoneticPr fontId="24"/>
  </si>
  <si>
    <t>〒869-4607  熊本県八代郡氷川町栫1239-1</t>
    <phoneticPr fontId="1"/>
  </si>
  <si>
    <t>TEL 0965-62-3071　FAX 0965-62-8036</t>
    <phoneticPr fontId="1"/>
  </si>
  <si>
    <t>Eﾒｰﾙ festival@esperancakumamoto.com</t>
    <phoneticPr fontId="1"/>
  </si>
  <si>
    <t>（フェスティバル専用）</t>
    <phoneticPr fontId="24"/>
  </si>
  <si>
    <t>お茶付600円</t>
    <rPh sb="1" eb="2">
      <t>チャ</t>
    </rPh>
    <rPh sb="2" eb="3">
      <t>ツキ</t>
    </rPh>
    <rPh sb="6" eb="7">
      <t>エン</t>
    </rPh>
    <phoneticPr fontId="1"/>
  </si>
  <si>
    <t>お茶無550円</t>
    <rPh sb="1" eb="2">
      <t>チャ</t>
    </rPh>
    <rPh sb="2" eb="3">
      <t>ナ</t>
    </rPh>
    <rPh sb="6" eb="7">
      <t>エン</t>
    </rPh>
    <phoneticPr fontId="1"/>
  </si>
  <si>
    <t>選手</t>
    <rPh sb="0" eb="2">
      <t>センシュ</t>
    </rPh>
    <phoneticPr fontId="24"/>
  </si>
  <si>
    <t>後払いの場合は平成２９年８月１１日までに下記口座へお振込下さい。</t>
    <rPh sb="0" eb="1">
      <t>アト</t>
    </rPh>
    <rPh sb="1" eb="2">
      <t>バラ</t>
    </rPh>
    <rPh sb="4" eb="6">
      <t>バアイ</t>
    </rPh>
    <rPh sb="7" eb="9">
      <t>ヘイセイ</t>
    </rPh>
    <rPh sb="11" eb="12">
      <t>ネン</t>
    </rPh>
    <rPh sb="13" eb="14">
      <t>ガツ</t>
    </rPh>
    <rPh sb="16" eb="17">
      <t>ヒ</t>
    </rPh>
    <rPh sb="20" eb="22">
      <t>カキ</t>
    </rPh>
    <rPh sb="22" eb="24">
      <t>コウザ</t>
    </rPh>
    <rPh sb="26" eb="28">
      <t>フリコミ</t>
    </rPh>
    <rPh sb="28" eb="29">
      <t>クダ</t>
    </rPh>
    <phoneticPr fontId="24"/>
  </si>
  <si>
    <t>公民館</t>
    <rPh sb="0" eb="3">
      <t>コウミンカン</t>
    </rPh>
    <phoneticPr fontId="24"/>
  </si>
  <si>
    <t>平成29年5月吉日</t>
    <rPh sb="0" eb="2">
      <t>ヘイセイ</t>
    </rPh>
    <rPh sb="4" eb="5">
      <t>ネン</t>
    </rPh>
    <rPh sb="6" eb="7">
      <t>ガツ</t>
    </rPh>
    <rPh sb="7" eb="9">
      <t>キチジツ</t>
    </rPh>
    <phoneticPr fontId="23"/>
  </si>
  <si>
    <t>　・熊本地震からの復興をアピールし、地元に密着した大会を開催することによる地域の元気作りを目指す。</t>
    <rPh sb="2" eb="4">
      <t>クマモト</t>
    </rPh>
    <rPh sb="4" eb="6">
      <t>ジシン</t>
    </rPh>
    <rPh sb="9" eb="11">
      <t>フッコウ</t>
    </rPh>
    <phoneticPr fontId="24"/>
  </si>
  <si>
    <t>　（一社）熊本県サッカー協会、八代市、八代市教育委員会</t>
    <rPh sb="2" eb="4">
      <t>イチシャ</t>
    </rPh>
    <rPh sb="5" eb="8">
      <t>クマモトケン</t>
    </rPh>
    <rPh sb="12" eb="14">
      <t>キョウカイ</t>
    </rPh>
    <rPh sb="15" eb="18">
      <t>ヤツシロシ</t>
    </rPh>
    <rPh sb="19" eb="22">
      <t>ヤツシロシ</t>
    </rPh>
    <rPh sb="22" eb="24">
      <t>キョウイク</t>
    </rPh>
    <rPh sb="24" eb="27">
      <t>イインカイ</t>
    </rPh>
    <phoneticPr fontId="23"/>
  </si>
  <si>
    <t>　熊本県八代市内グラウンド予定</t>
    <rPh sb="1" eb="4">
      <t>クマモトケン</t>
    </rPh>
    <rPh sb="4" eb="7">
      <t>ヤツシロシ</t>
    </rPh>
    <rPh sb="7" eb="8">
      <t>ナイ</t>
    </rPh>
    <rPh sb="13" eb="15">
      <t>ヨテイ</t>
    </rPh>
    <phoneticPr fontId="23"/>
  </si>
  <si>
    <t>　（２）20歳以上の引率者が必ずいる事</t>
    <rPh sb="6" eb="7">
      <t>サイ</t>
    </rPh>
    <rPh sb="7" eb="9">
      <t>イジョウ</t>
    </rPh>
    <rPh sb="10" eb="13">
      <t>インソツシャ</t>
    </rPh>
    <rPh sb="14" eb="15">
      <t>カナラ</t>
    </rPh>
    <rPh sb="18" eb="19">
      <t>コト</t>
    </rPh>
    <phoneticPr fontId="1"/>
  </si>
  <si>
    <t>　1日20チーム程度</t>
    <rPh sb="2" eb="3">
      <t>ニチ</t>
    </rPh>
    <phoneticPr fontId="23"/>
  </si>
  <si>
    <t>U-13</t>
    <phoneticPr fontId="1"/>
  </si>
  <si>
    <t>弁当・宿泊代合計</t>
    <rPh sb="0" eb="2">
      <t>ベントウ</t>
    </rPh>
    <rPh sb="3" eb="5">
      <t>シュクハク</t>
    </rPh>
    <rPh sb="5" eb="6">
      <t>ダイ</t>
    </rPh>
    <rPh sb="6" eb="8">
      <t>ゴウケイ</t>
    </rPh>
    <phoneticPr fontId="24"/>
  </si>
  <si>
    <t>【宿泊代計算書】</t>
    <rPh sb="0" eb="1">
      <t>シュクハク</t>
    </rPh>
    <rPh sb="1" eb="3">
      <t>シュクハク</t>
    </rPh>
    <rPh sb="4" eb="7">
      <t>ケイサンショ</t>
    </rPh>
    <phoneticPr fontId="1"/>
  </si>
  <si>
    <t>コード</t>
    <phoneticPr fontId="1"/>
  </si>
  <si>
    <t>〒</t>
    <phoneticPr fontId="1"/>
  </si>
  <si>
    <t>E-mail 1</t>
    <phoneticPr fontId="1"/>
  </si>
  <si>
    <t>2016冬</t>
    <rPh sb="4" eb="5">
      <t>フユ</t>
    </rPh>
    <phoneticPr fontId="1"/>
  </si>
  <si>
    <t>2017GW</t>
    <phoneticPr fontId="24"/>
  </si>
  <si>
    <t>153-0064</t>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</si>
  <si>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</si>
  <si>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</si>
  <si>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03-3714-5955</t>
    <phoneticPr fontId="1"/>
  </si>
  <si>
    <t>fc-meguro@soccer-community.org</t>
    <phoneticPr fontId="1"/>
  </si>
  <si>
    <t>－</t>
    <phoneticPr fontId="1"/>
  </si>
  <si>
    <t>荒井陽太</t>
    <rPh sb="0" eb="2">
      <t>アライ</t>
    </rPh>
    <rPh sb="2" eb="4">
      <t>ヨウタ</t>
    </rPh>
    <phoneticPr fontId="1"/>
  </si>
  <si>
    <t>090-1457-3261</t>
    <phoneticPr fontId="1"/>
  </si>
  <si>
    <t>○</t>
    <phoneticPr fontId="1"/>
  </si>
  <si>
    <t>168-0063</t>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</si>
  <si>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</si>
  <si>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</si>
  <si>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03-6765-7955</t>
  </si>
  <si>
    <t>03-3322-8862</t>
  </si>
  <si>
    <t>socio.n.s@jcom.home.ne.jp</t>
  </si>
  <si>
    <t>西野進亮</t>
    <rPh sb="0" eb="2">
      <t>ニシノ</t>
    </rPh>
    <rPh sb="2" eb="3">
      <t>ススム</t>
    </rPh>
    <rPh sb="3" eb="4">
      <t>リョウ</t>
    </rPh>
    <phoneticPr fontId="1"/>
  </si>
  <si>
    <t>090-4431-4291</t>
    <phoneticPr fontId="1"/>
  </si>
  <si>
    <t>有川隆広</t>
    <rPh sb="0" eb="2">
      <t>アリカワ</t>
    </rPh>
    <rPh sb="2" eb="4">
      <t>タカヒロ</t>
    </rPh>
    <phoneticPr fontId="1"/>
  </si>
  <si>
    <t>090-2201-8403</t>
    <phoneticPr fontId="1"/>
  </si>
  <si>
    <t>244-0816</t>
    <phoneticPr fontId="24"/>
  </si>
  <si>
    <t>横浜ジュニオール</t>
    <rPh sb="0" eb="2">
      <t>ヨコハマ</t>
    </rPh>
    <phoneticPr fontId="24"/>
  </si>
  <si>
    <t>神奈川県横浜市戸塚区上倉田町242-1</t>
    <rPh sb="0" eb="14">
      <t>２４４－０８１６</t>
    </rPh>
    <phoneticPr fontId="24"/>
  </si>
  <si>
    <t>045-862-9291</t>
    <phoneticPr fontId="24"/>
  </si>
  <si>
    <t>045-865-1318</t>
    <phoneticPr fontId="24"/>
  </si>
  <si>
    <t>maegawa@junior-yokohama.co.jp</t>
    <phoneticPr fontId="24"/>
  </si>
  <si>
    <t>前川充也</t>
    <rPh sb="0" eb="2">
      <t>マエカワ</t>
    </rPh>
    <rPh sb="2" eb="4">
      <t>ミツヤ</t>
    </rPh>
    <phoneticPr fontId="24"/>
  </si>
  <si>
    <t>090-8320-1552</t>
    <phoneticPr fontId="24"/>
  </si>
  <si>
    <t>－</t>
    <phoneticPr fontId="1"/>
  </si>
  <si>
    <t>251-0012</t>
    <phoneticPr fontId="1"/>
  </si>
  <si>
    <t>esporte藤沢</t>
    <rPh sb="7" eb="9">
      <t>フジサワ</t>
    </rPh>
    <phoneticPr fontId="1"/>
  </si>
  <si>
    <t>神奈川県藤沢市村岡東2-5-7　パレーシャルスカイハイツ201</t>
    <rPh sb="0" eb="10">
      <t>２５１－００１２</t>
    </rPh>
    <phoneticPr fontId="1"/>
  </si>
  <si>
    <t>0466-24-6792</t>
    <phoneticPr fontId="1"/>
  </si>
  <si>
    <t>0466-24-6791</t>
    <phoneticPr fontId="1"/>
  </si>
  <si>
    <t>esporte-1998@tbz.t-com.ne.jp</t>
    <phoneticPr fontId="1"/>
  </si>
  <si>
    <t>広山晴士</t>
    <rPh sb="0" eb="2">
      <t>ヒロヤマ</t>
    </rPh>
    <rPh sb="2" eb="3">
      <t>ハ</t>
    </rPh>
    <phoneticPr fontId="1"/>
  </si>
  <si>
    <t>090-3069-2826</t>
    <phoneticPr fontId="1"/>
  </si>
  <si>
    <t>二瓶秀人</t>
    <rPh sb="0" eb="2">
      <t>ニヘイ</t>
    </rPh>
    <rPh sb="2" eb="4">
      <t>ヒデト</t>
    </rPh>
    <phoneticPr fontId="1"/>
  </si>
  <si>
    <t>080-1821-5808</t>
    <phoneticPr fontId="1"/>
  </si>
  <si>
    <t>―</t>
    <phoneticPr fontId="1"/>
  </si>
  <si>
    <t>○</t>
    <phoneticPr fontId="1"/>
  </si>
  <si>
    <t>362-0001</t>
    <phoneticPr fontId="1"/>
  </si>
  <si>
    <t>ACアスミ</t>
  </si>
  <si>
    <t>埼玉県上尾市上1503-2　㈲朝日スポルティフ内</t>
    <rPh sb="0" eb="7">
      <t>３６２－０００１</t>
    </rPh>
    <rPh sb="15" eb="17">
      <t>アサヒ</t>
    </rPh>
    <rPh sb="23" eb="24">
      <t>ナイ</t>
    </rPh>
    <phoneticPr fontId="1"/>
  </si>
  <si>
    <t>048-770-1414</t>
    <phoneticPr fontId="1"/>
  </si>
  <si>
    <t>048-770-1415</t>
    <phoneticPr fontId="1"/>
  </si>
  <si>
    <t>todanho19@yahoo.co.jp</t>
  </si>
  <si>
    <t>戸田直人</t>
    <rPh sb="0" eb="2">
      <t>トダ</t>
    </rPh>
    <rPh sb="2" eb="4">
      <t>ナオト</t>
    </rPh>
    <phoneticPr fontId="1"/>
  </si>
  <si>
    <t>416-0954</t>
    <phoneticPr fontId="1"/>
  </si>
  <si>
    <t>FC Fuji　ジュニアユース</t>
  </si>
  <si>
    <t>静岡県富士市本市場町792</t>
    <rPh sb="0" eb="10">
      <t>４１６－０９５４</t>
    </rPh>
    <phoneticPr fontId="1"/>
  </si>
  <si>
    <t>0545-63-1764</t>
    <phoneticPr fontId="1"/>
  </si>
  <si>
    <t>0545-38-3223</t>
    <phoneticPr fontId="1"/>
  </si>
  <si>
    <t>fuji-sc.2010@rx.tnc.ne.jp</t>
  </si>
  <si>
    <t>青山　剛</t>
    <rPh sb="0" eb="2">
      <t>アオヤマ</t>
    </rPh>
    <rPh sb="3" eb="4">
      <t>ツヨシ</t>
    </rPh>
    <phoneticPr fontId="1"/>
  </si>
  <si>
    <t>090-1393-4922</t>
    <phoneticPr fontId="1"/>
  </si>
  <si>
    <t>加来祥太郎</t>
    <rPh sb="0" eb="2">
      <t>カク</t>
    </rPh>
    <rPh sb="2" eb="5">
      <t>ショウタロウ</t>
    </rPh>
    <phoneticPr fontId="1"/>
  </si>
  <si>
    <t>090-5103-7642</t>
    <phoneticPr fontId="1"/>
  </si>
  <si>
    <t>421-0305</t>
    <phoneticPr fontId="24"/>
  </si>
  <si>
    <t>ＨeroFC</t>
    <phoneticPr fontId="24"/>
  </si>
  <si>
    <t>静岡県榛原郡吉田町大幡1903</t>
    <rPh sb="0" eb="11">
      <t>４２１－０３０５</t>
    </rPh>
    <phoneticPr fontId="24"/>
  </si>
  <si>
    <t>0548-33-0333</t>
    <phoneticPr fontId="24"/>
  </si>
  <si>
    <t>0548-28-7970</t>
    <phoneticPr fontId="24"/>
  </si>
  <si>
    <t>hero@e-ml.net</t>
    <phoneticPr fontId="24"/>
  </si>
  <si>
    <t>－</t>
    <phoneticPr fontId="1"/>
  </si>
  <si>
    <t>八木勝之</t>
    <rPh sb="0" eb="2">
      <t>ヤギ</t>
    </rPh>
    <rPh sb="2" eb="4">
      <t>カツユキ</t>
    </rPh>
    <phoneticPr fontId="24"/>
  </si>
  <si>
    <t>090-2180-4960</t>
    <phoneticPr fontId="24"/>
  </si>
  <si>
    <t>518-0002</t>
    <phoneticPr fontId="24"/>
  </si>
  <si>
    <t>FC.Avenidasol</t>
    <phoneticPr fontId="24"/>
  </si>
  <si>
    <t>三重県伊賀市千歳辻之内727-1</t>
    <rPh sb="0" eb="8">
      <t>５１８－０００２</t>
    </rPh>
    <rPh sb="8" eb="9">
      <t>ツジ</t>
    </rPh>
    <rPh sb="9" eb="10">
      <t>ノ</t>
    </rPh>
    <rPh sb="10" eb="11">
      <t>ウチ</t>
    </rPh>
    <phoneticPr fontId="24"/>
  </si>
  <si>
    <t>0595-23-1132</t>
    <phoneticPr fontId="24"/>
  </si>
  <si>
    <t>0595-23-1133</t>
    <phoneticPr fontId="24"/>
  </si>
  <si>
    <t>yabunaka@avenidasol.org</t>
    <phoneticPr fontId="24"/>
  </si>
  <si>
    <t>薮中一真</t>
    <rPh sb="0" eb="2">
      <t>ヤブナカ</t>
    </rPh>
    <rPh sb="2" eb="4">
      <t>カズマ</t>
    </rPh>
    <phoneticPr fontId="24"/>
  </si>
  <si>
    <t>090-9184-8170</t>
    <phoneticPr fontId="24"/>
  </si>
  <si>
    <t>522-0055</t>
    <phoneticPr fontId="1"/>
  </si>
  <si>
    <t>ESPIROSSA彦根SC Jr.ユース</t>
    <rPh sb="9" eb="11">
      <t>ヒコネ</t>
    </rPh>
    <phoneticPr fontId="1"/>
  </si>
  <si>
    <t>滋賀県彦根市野瀬町181-1　ゴルフプラザ彦根2Ｆ</t>
    <rPh sb="0" eb="9">
      <t>５２２－００５５</t>
    </rPh>
    <rPh sb="21" eb="23">
      <t>ヒコネ</t>
    </rPh>
    <phoneticPr fontId="1"/>
  </si>
  <si>
    <t>070-5503-5118</t>
    <phoneticPr fontId="1"/>
  </si>
  <si>
    <t>0749-23-0753</t>
    <phoneticPr fontId="1"/>
  </si>
  <si>
    <t>info@espirossa.com</t>
    <phoneticPr fontId="1"/>
  </si>
  <si>
    <t>雨森</t>
    <rPh sb="0" eb="2">
      <t>アマモリ</t>
    </rPh>
    <phoneticPr fontId="1"/>
  </si>
  <si>
    <t>○</t>
    <phoneticPr fontId="1"/>
  </si>
  <si>
    <t>545-0035</t>
    <phoneticPr fontId="1"/>
  </si>
  <si>
    <t>大阪市阪南FC</t>
    <rPh sb="3" eb="4">
      <t>ハン</t>
    </rPh>
    <rPh sb="4" eb="5">
      <t>ナン</t>
    </rPh>
    <phoneticPr fontId="2"/>
  </si>
  <si>
    <t>大阪府大阪市阿倍野区北畠1-16-24</t>
    <rPh sb="0" eb="12">
      <t>５４５－００３５</t>
    </rPh>
    <phoneticPr fontId="1"/>
  </si>
  <si>
    <t>090-6060-4979</t>
    <phoneticPr fontId="1"/>
  </si>
  <si>
    <t>06-6622-7497</t>
    <phoneticPr fontId="1"/>
  </si>
  <si>
    <t>to-overcome-myself@hotmail.co.jp</t>
    <phoneticPr fontId="1"/>
  </si>
  <si>
    <t>j193153a@ocec.ne.jp</t>
    <phoneticPr fontId="1"/>
  </si>
  <si>
    <t>島田一真</t>
    <rPh sb="0" eb="2">
      <t>シマダ</t>
    </rPh>
    <rPh sb="2" eb="4">
      <t>カズマ</t>
    </rPh>
    <phoneticPr fontId="1"/>
  </si>
  <si>
    <t>547-0035</t>
    <phoneticPr fontId="24"/>
  </si>
  <si>
    <t>NFC OSAKA U-15</t>
    <phoneticPr fontId="24"/>
  </si>
  <si>
    <t>大阪府大阪市平野区西脇４丁目1-45</t>
    <rPh sb="0" eb="11">
      <t>５４７－００３５</t>
    </rPh>
    <rPh sb="12" eb="14">
      <t>チョウメ</t>
    </rPh>
    <phoneticPr fontId="24"/>
  </si>
  <si>
    <t>06-6705-3501</t>
    <phoneticPr fontId="24"/>
  </si>
  <si>
    <t>06-6705-3502</t>
    <phoneticPr fontId="24"/>
  </si>
  <si>
    <t>nfcosaka1993@yahoo.co.jp</t>
    <phoneticPr fontId="24"/>
  </si>
  <si>
    <t>石川　翼</t>
    <rPh sb="0" eb="2">
      <t>イシカワ</t>
    </rPh>
    <rPh sb="3" eb="4">
      <t>ツバサ</t>
    </rPh>
    <phoneticPr fontId="24"/>
  </si>
  <si>
    <t>080-6153-4185</t>
    <phoneticPr fontId="24"/>
  </si>
  <si>
    <t>554-0001</t>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</si>
  <si>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</si>
  <si>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</si>
  <si>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06-6468-7241</t>
    <phoneticPr fontId="1"/>
  </si>
  <si>
    <t>06-6468-5764</t>
    <phoneticPr fontId="1"/>
  </si>
  <si>
    <t>hiroyoshifreak@gmail.com</t>
    <phoneticPr fontId="1"/>
  </si>
  <si>
    <t>尾松大義</t>
    <rPh sb="0" eb="2">
      <t>オマツ</t>
    </rPh>
    <rPh sb="2" eb="3">
      <t>ダイ</t>
    </rPh>
    <rPh sb="3" eb="4">
      <t>ギ</t>
    </rPh>
    <phoneticPr fontId="1"/>
  </si>
  <si>
    <t>090-5901-6869</t>
    <phoneticPr fontId="1"/>
  </si>
  <si>
    <t>598-0043</t>
    <phoneticPr fontId="24"/>
  </si>
  <si>
    <t>HEAT FC</t>
    <phoneticPr fontId="24"/>
  </si>
  <si>
    <t>大阪府泉佐野市大西2-3-3</t>
    <rPh sb="0" eb="9">
      <t>598-0043</t>
    </rPh>
    <phoneticPr fontId="24"/>
  </si>
  <si>
    <t>090-2060-6055</t>
    <phoneticPr fontId="24"/>
  </si>
  <si>
    <t>heatfci@softbank.jp</t>
    <phoneticPr fontId="24"/>
  </si>
  <si>
    <t>西口健一</t>
    <rPh sb="0" eb="2">
      <t>ニシグチ</t>
    </rPh>
    <rPh sb="2" eb="4">
      <t>ケンイチ</t>
    </rPh>
    <phoneticPr fontId="24"/>
  </si>
  <si>
    <t>613-0022</t>
    <phoneticPr fontId="24"/>
  </si>
  <si>
    <t>FC ソルセウ</t>
    <phoneticPr fontId="24"/>
  </si>
  <si>
    <t>京都府久世郡久御山町市田珠城36-1</t>
    <rPh sb="0" eb="12">
      <t>６１３－００２２</t>
    </rPh>
    <rPh sb="12" eb="13">
      <t>タマ</t>
    </rPh>
    <rPh sb="13" eb="14">
      <t>シロ</t>
    </rPh>
    <phoneticPr fontId="24"/>
  </si>
  <si>
    <t>solceu@leto.eonet.ne.jp</t>
    <phoneticPr fontId="24"/>
  </si>
  <si>
    <t>藤谷浩二</t>
    <rPh sb="0" eb="2">
      <t>フジタニ</t>
    </rPh>
    <rPh sb="2" eb="4">
      <t>コウジ</t>
    </rPh>
    <phoneticPr fontId="24"/>
  </si>
  <si>
    <t>090-6758-0903</t>
    <phoneticPr fontId="24"/>
  </si>
  <si>
    <t>634-0006</t>
    <phoneticPr fontId="1"/>
  </si>
  <si>
    <t>奈良県橿原市新賀町526 グランヴェルビュ大和八木627</t>
    <rPh sb="0" eb="9">
      <t>６３４－０００６</t>
    </rPh>
    <rPh sb="21" eb="23">
      <t>ヤマト</t>
    </rPh>
    <rPh sb="23" eb="25">
      <t>ヤギ</t>
    </rPh>
    <phoneticPr fontId="1"/>
  </si>
  <si>
    <t>0744-24-7977</t>
  </si>
  <si>
    <t>yasufoot@gblvy.dcns.ne.jp</t>
  </si>
  <si>
    <t>新田靖幸</t>
    <rPh sb="0" eb="2">
      <t>ニッタ</t>
    </rPh>
    <rPh sb="2" eb="4">
      <t>ヤスユキ</t>
    </rPh>
    <phoneticPr fontId="1"/>
  </si>
  <si>
    <t>698-0035</t>
    <phoneticPr fontId="24"/>
  </si>
  <si>
    <t>益田中学校</t>
    <rPh sb="0" eb="2">
      <t>マスダ</t>
    </rPh>
    <rPh sb="2" eb="5">
      <t>チュウガッコウ</t>
    </rPh>
    <phoneticPr fontId="24"/>
  </si>
  <si>
    <t>島根県益田市栄町14-6</t>
    <rPh sb="0" eb="8">
      <t>６９８－００３５</t>
    </rPh>
    <phoneticPr fontId="24"/>
  </si>
  <si>
    <t>0856-22-2390</t>
    <phoneticPr fontId="24"/>
  </si>
  <si>
    <t>tanaka-mitsuru@masuda-school.ed.jp</t>
    <phoneticPr fontId="24"/>
  </si>
  <si>
    <t>田中　満</t>
    <phoneticPr fontId="24"/>
  </si>
  <si>
    <t>090-1188-4606</t>
    <phoneticPr fontId="24"/>
  </si>
  <si>
    <t>698-0041</t>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</si>
  <si>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</si>
  <si>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</si>
  <si>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0856-22-1001</t>
    <phoneticPr fontId="1"/>
  </si>
  <si>
    <t>0856-22-1048</t>
    <phoneticPr fontId="1"/>
  </si>
  <si>
    <t>tabara-shunsuke@masuda-school.ed.jp</t>
    <phoneticPr fontId="24"/>
  </si>
  <si>
    <t>田原　俊輔</t>
    <rPh sb="0" eb="2">
      <t>タハラ</t>
    </rPh>
    <rPh sb="3" eb="5">
      <t>シュンスケ</t>
    </rPh>
    <phoneticPr fontId="1"/>
  </si>
  <si>
    <t>090-1017-9480</t>
  </si>
  <si>
    <t>岩田宏介</t>
    <rPh sb="0" eb="2">
      <t>イワタ</t>
    </rPh>
    <rPh sb="2" eb="4">
      <t>コウスケ</t>
    </rPh>
    <phoneticPr fontId="1"/>
  </si>
  <si>
    <t>090-4893-6529</t>
    <phoneticPr fontId="1"/>
  </si>
  <si>
    <t>698-2143</t>
    <phoneticPr fontId="1"/>
  </si>
  <si>
    <t>ボアソルテ美都FC</t>
    <phoneticPr fontId="1"/>
  </si>
  <si>
    <t>島根県益田市内田町口297</t>
    <rPh sb="0" eb="9">
      <t>６９８－２１４３</t>
    </rPh>
    <rPh sb="9" eb="10">
      <t>クチ</t>
    </rPh>
    <phoneticPr fontId="1"/>
  </si>
  <si>
    <t>0856-25-7344</t>
    <phoneticPr fontId="1"/>
  </si>
  <si>
    <t>oga.hajime1@gmail.com</t>
    <phoneticPr fontId="1"/>
  </si>
  <si>
    <t>石川英樹</t>
    <rPh sb="0" eb="2">
      <t>イシカワ</t>
    </rPh>
    <rPh sb="2" eb="4">
      <t>ヒデキ</t>
    </rPh>
    <phoneticPr fontId="2"/>
  </si>
  <si>
    <t>090-7138-4687</t>
    <phoneticPr fontId="1"/>
  </si>
  <si>
    <t>山崎　勲</t>
    <rPh sb="0" eb="2">
      <t>ヤマサキ</t>
    </rPh>
    <rPh sb="3" eb="4">
      <t>イサオ</t>
    </rPh>
    <phoneticPr fontId="2"/>
  </si>
  <si>
    <t>090-7132-4987</t>
  </si>
  <si>
    <t>708-1122</t>
    <phoneticPr fontId="1"/>
  </si>
  <si>
    <t>J-FIELD津山SC</t>
  </si>
  <si>
    <t>岡山県津山市下高倉東1983-1</t>
    <rPh sb="0" eb="10">
      <t>７０８－１１２２</t>
    </rPh>
    <phoneticPr fontId="1"/>
  </si>
  <si>
    <t>0868-29-7118</t>
    <phoneticPr fontId="1"/>
  </si>
  <si>
    <t>0868-29-7118</t>
  </si>
  <si>
    <t>kingtsubaki727@yahoo.co.jp</t>
  </si>
  <si>
    <t>椿本　将</t>
    <rPh sb="0" eb="2">
      <t>ツバキモト</t>
    </rPh>
    <rPh sb="3" eb="4">
      <t>ショウ</t>
    </rPh>
    <phoneticPr fontId="1"/>
  </si>
  <si>
    <t>080-2912-3485</t>
    <phoneticPr fontId="1"/>
  </si>
  <si>
    <t>722-0045</t>
    <phoneticPr fontId="24"/>
  </si>
  <si>
    <t>ルースFC</t>
    <phoneticPr fontId="24"/>
  </si>
  <si>
    <t>広島県尾道市久保１丁目9-28</t>
    <rPh sb="0" eb="8">
      <t>７２２－００４５</t>
    </rPh>
    <rPh sb="9" eb="11">
      <t>チョウメ</t>
    </rPh>
    <phoneticPr fontId="24"/>
  </si>
  <si>
    <t>luz.fc.2010@gmail.com</t>
    <phoneticPr fontId="24"/>
  </si>
  <si>
    <t>余越亮介</t>
    <rPh sb="0" eb="2">
      <t>ヨコシ</t>
    </rPh>
    <rPh sb="2" eb="4">
      <t>リョウスケ</t>
    </rPh>
    <phoneticPr fontId="24"/>
  </si>
  <si>
    <t>090-2003-7989</t>
    <phoneticPr fontId="24"/>
  </si>
  <si>
    <t>725-0022</t>
    <phoneticPr fontId="1"/>
  </si>
  <si>
    <t>ピースクラブジュニアユース</t>
    <phoneticPr fontId="1"/>
  </si>
  <si>
    <t>広島県竹原市本町2-9-6</t>
    <rPh sb="0" eb="8">
      <t>７２５－００２２</t>
    </rPh>
    <phoneticPr fontId="1"/>
  </si>
  <si>
    <t>0846-22-7457</t>
    <phoneticPr fontId="1"/>
  </si>
  <si>
    <t>syuuto@mocha.ocn.ne.jp</t>
    <phoneticPr fontId="1"/>
  </si>
  <si>
    <t>柿迫克明</t>
    <rPh sb="0" eb="1">
      <t>カキ</t>
    </rPh>
    <rPh sb="1" eb="2">
      <t>サコ</t>
    </rPh>
    <rPh sb="2" eb="4">
      <t>カツアキ</t>
    </rPh>
    <phoneticPr fontId="2"/>
  </si>
  <si>
    <t>090-2094-2940</t>
  </si>
  <si>
    <t>732-0032</t>
    <phoneticPr fontId="1"/>
  </si>
  <si>
    <t>広島ユナイテッド・フットボールクラブ</t>
    <rPh sb="0" eb="2">
      <t>ヒロシマ</t>
    </rPh>
    <phoneticPr fontId="1"/>
  </si>
  <si>
    <t>広島県広島市東区上温品3-10-20</t>
    <rPh sb="0" eb="11">
      <t>７３２－００３２</t>
    </rPh>
    <phoneticPr fontId="1"/>
  </si>
  <si>
    <t>082-280-2250</t>
    <phoneticPr fontId="1"/>
  </si>
  <si>
    <t>thomas-k@hicat.ne.jp</t>
    <phoneticPr fontId="1"/>
  </si>
  <si>
    <t>有田武利</t>
    <rPh sb="0" eb="2">
      <t>アリタ</t>
    </rPh>
    <rPh sb="2" eb="4">
      <t>タケトシ</t>
    </rPh>
    <phoneticPr fontId="1"/>
  </si>
  <si>
    <t>090-5373-6818</t>
    <phoneticPr fontId="1"/>
  </si>
  <si>
    <t>近藤　博</t>
    <rPh sb="0" eb="2">
      <t>コンドウ</t>
    </rPh>
    <rPh sb="3" eb="4">
      <t>ヒロシ</t>
    </rPh>
    <phoneticPr fontId="1"/>
  </si>
  <si>
    <t>090-1182-5137</t>
    <phoneticPr fontId="1"/>
  </si>
  <si>
    <t>734-0007</t>
    <phoneticPr fontId="1"/>
  </si>
  <si>
    <t>広島皆実FC</t>
  </si>
  <si>
    <t>広島県広島市南区皆実町６丁目18-18-301</t>
    <rPh sb="0" eb="11">
      <t>７３４－０００７</t>
    </rPh>
    <rPh sb="12" eb="14">
      <t>チョウメ</t>
    </rPh>
    <phoneticPr fontId="1"/>
  </si>
  <si>
    <t>090-3374-6694</t>
    <phoneticPr fontId="1"/>
  </si>
  <si>
    <t>082-250-1468</t>
    <phoneticPr fontId="1"/>
  </si>
  <si>
    <t>minami.k.k@rhythm.ocn.ne.jp</t>
  </si>
  <si>
    <t>kojide2@yahoo.co.jp</t>
    <phoneticPr fontId="1"/>
  </si>
  <si>
    <t>小島孝志</t>
    <rPh sb="0" eb="2">
      <t>コジマ</t>
    </rPh>
    <rPh sb="2" eb="4">
      <t>タカシ</t>
    </rPh>
    <phoneticPr fontId="1"/>
  </si>
  <si>
    <t>090-1359-7652</t>
    <phoneticPr fontId="1"/>
  </si>
  <si>
    <t>後藤誠</t>
    <rPh sb="0" eb="2">
      <t>ゴトウ</t>
    </rPh>
    <rPh sb="2" eb="3">
      <t>マコト</t>
    </rPh>
    <phoneticPr fontId="1"/>
  </si>
  <si>
    <t>090-8602-0270</t>
    <phoneticPr fontId="1"/>
  </si>
  <si>
    <t>738-0035</t>
    <phoneticPr fontId="1"/>
  </si>
  <si>
    <t>廿日市FCジュニアユース</t>
  </si>
  <si>
    <t>広島県廿日市市宮園3-2-8</t>
    <rPh sb="0" eb="9">
      <t>７３８－００３５</t>
    </rPh>
    <phoneticPr fontId="1"/>
  </si>
  <si>
    <t>0829-39-4150</t>
  </si>
  <si>
    <t>0829-38-1125</t>
  </si>
  <si>
    <t>info@hatsukaichi-fc.com</t>
  </si>
  <si>
    <t>片山　翔</t>
    <rPh sb="0" eb="2">
      <t>カタヤマ</t>
    </rPh>
    <rPh sb="3" eb="4">
      <t>ショウ</t>
    </rPh>
    <phoneticPr fontId="3"/>
  </si>
  <si>
    <t>090-5373-9196</t>
  </si>
  <si>
    <t>山縣直樹</t>
    <rPh sb="0" eb="2">
      <t>ヤマガタ</t>
    </rPh>
    <rPh sb="2" eb="4">
      <t>ナオキ</t>
    </rPh>
    <phoneticPr fontId="2"/>
  </si>
  <si>
    <t>090-2290-8344</t>
  </si>
  <si>
    <t>751-0852</t>
    <phoneticPr fontId="1"/>
  </si>
  <si>
    <t>FC亀山</t>
    <rPh sb="2" eb="4">
      <t>カメヤマ</t>
    </rPh>
    <phoneticPr fontId="1"/>
  </si>
  <si>
    <t>山口県下関市熊野町2-6-8</t>
    <rPh sb="0" eb="9">
      <t>７５１－０８５２</t>
    </rPh>
    <phoneticPr fontId="1"/>
  </si>
  <si>
    <t>090-3635-5382</t>
    <phoneticPr fontId="1"/>
  </si>
  <si>
    <t>0832-54-7550</t>
    <phoneticPr fontId="1"/>
  </si>
  <si>
    <t>fckameyama@yahoo.co.jp</t>
    <phoneticPr fontId="1"/>
  </si>
  <si>
    <t>菊谷三洋</t>
    <rPh sb="0" eb="2">
      <t>キクタニ</t>
    </rPh>
    <rPh sb="2" eb="4">
      <t>サンヨウ</t>
    </rPh>
    <phoneticPr fontId="1"/>
  </si>
  <si>
    <t>090-1333-4704</t>
    <phoneticPr fontId="1"/>
  </si>
  <si>
    <t>752-0975</t>
    <phoneticPr fontId="1"/>
  </si>
  <si>
    <t>FCブルーローズ下関</t>
    <rPh sb="8" eb="10">
      <t>シモノセキ</t>
    </rPh>
    <phoneticPr fontId="2"/>
  </si>
  <si>
    <t>山口県下関市長府中浜町3-8岩崎ビル2Ｆ</t>
    <rPh sb="0" eb="11">
      <t>７５２－０９７５</t>
    </rPh>
    <phoneticPr fontId="1"/>
  </si>
  <si>
    <t>083-292-8887</t>
  </si>
  <si>
    <t>scbluerose1999@yahoo.co.jp</t>
  </si>
  <si>
    <t>鎌江和正</t>
    <rPh sb="0" eb="2">
      <t>カマエ</t>
    </rPh>
    <rPh sb="2" eb="4">
      <t>カズマサ</t>
    </rPh>
    <phoneticPr fontId="2"/>
  </si>
  <si>
    <t>070-6591-5624</t>
  </si>
  <si>
    <t>753-0212</t>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</si>
  <si>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</si>
  <si>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</si>
  <si>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090-1656-2124</t>
    <phoneticPr fontId="1"/>
  </si>
  <si>
    <t>083-902-8037</t>
  </si>
  <si>
    <t>yoneyama@adidas-futsalpark.jp</t>
  </si>
  <si>
    <t>米山大介</t>
    <rPh sb="0" eb="2">
      <t>ヨネヤマ</t>
    </rPh>
    <rPh sb="2" eb="4">
      <t>ダイスケ</t>
    </rPh>
    <phoneticPr fontId="2"/>
  </si>
  <si>
    <t>090-1656-2124</t>
  </si>
  <si>
    <t>753-0214</t>
    <phoneticPr fontId="1"/>
  </si>
  <si>
    <t>アミザージFCヴェルダディロU-15</t>
    <phoneticPr fontId="1"/>
  </si>
  <si>
    <t>山口県山口市大内御堀3002-13</t>
    <rPh sb="0" eb="10">
      <t>７５３－０２１４</t>
    </rPh>
    <phoneticPr fontId="1"/>
  </si>
  <si>
    <t>083-927-9814</t>
  </si>
  <si>
    <t>amizade7@c-able.ne.jp</t>
  </si>
  <si>
    <t>安部圭一</t>
    <rPh sb="0" eb="2">
      <t>アベ</t>
    </rPh>
    <rPh sb="2" eb="4">
      <t>ケイイチ</t>
    </rPh>
    <phoneticPr fontId="2"/>
  </si>
  <si>
    <t>090-3377-8964</t>
  </si>
  <si>
    <t>安光貴之</t>
    <rPh sb="0" eb="2">
      <t>ヤスミツ</t>
    </rPh>
    <rPh sb="2" eb="4">
      <t>タカユキ</t>
    </rPh>
    <phoneticPr fontId="2"/>
  </si>
  <si>
    <t>090-2007-7800</t>
  </si>
  <si>
    <t>753-0824</t>
    <phoneticPr fontId="1"/>
  </si>
  <si>
    <t>FC GRAVA</t>
    <phoneticPr fontId="1"/>
  </si>
  <si>
    <t>山口県山口市穂積町5-35-5　Y'SシャトルC 202</t>
    <rPh sb="0" eb="9">
      <t>７５３－０８２４</t>
    </rPh>
    <phoneticPr fontId="1"/>
  </si>
  <si>
    <t>083-924-9477</t>
  </si>
  <si>
    <t>grace.satoshi64375430@gmail.com</t>
    <phoneticPr fontId="1"/>
  </si>
  <si>
    <t>西村　智</t>
    <rPh sb="0" eb="2">
      <t>ニシムラ</t>
    </rPh>
    <rPh sb="3" eb="4">
      <t>サトシ</t>
    </rPh>
    <phoneticPr fontId="3"/>
  </si>
  <si>
    <t>090-6437-5430</t>
  </si>
  <si>
    <t>澤井誠司</t>
    <rPh sb="0" eb="2">
      <t>サワイ</t>
    </rPh>
    <rPh sb="2" eb="4">
      <t>セイジ</t>
    </rPh>
    <phoneticPr fontId="1"/>
  </si>
  <si>
    <t>090-9506-6458</t>
    <phoneticPr fontId="1"/>
  </si>
  <si>
    <t>浅田　剛</t>
    <rPh sb="0" eb="2">
      <t>アサダ</t>
    </rPh>
    <rPh sb="3" eb="4">
      <t>ツヨシ</t>
    </rPh>
    <phoneticPr fontId="1"/>
  </si>
  <si>
    <t>761-8013</t>
    <phoneticPr fontId="24"/>
  </si>
  <si>
    <t>シーガルFC</t>
    <phoneticPr fontId="24"/>
  </si>
  <si>
    <t>香川県高松市香西東町214-3</t>
    <rPh sb="0" eb="10">
      <t>７６１－８０１３</t>
    </rPh>
    <phoneticPr fontId="24"/>
  </si>
  <si>
    <t>090-9550-6598</t>
    <phoneticPr fontId="24"/>
  </si>
  <si>
    <t>kb164idtsa@ybb.ne.jp</t>
    <phoneticPr fontId="24"/>
  </si>
  <si>
    <t>kb164idtsa@docomo.ne.jp</t>
    <phoneticPr fontId="24"/>
  </si>
  <si>
    <t>久保　浩</t>
    <rPh sb="0" eb="2">
      <t>クボ</t>
    </rPh>
    <rPh sb="3" eb="4">
      <t>ヒロシ</t>
    </rPh>
    <phoneticPr fontId="24"/>
  </si>
  <si>
    <t>780-8014</t>
    <phoneticPr fontId="24"/>
  </si>
  <si>
    <t>土佐中</t>
    <rPh sb="0" eb="2">
      <t>トサ</t>
    </rPh>
    <rPh sb="2" eb="3">
      <t>チュウ</t>
    </rPh>
    <phoneticPr fontId="2"/>
  </si>
  <si>
    <t>高知県高知市塩屋崎町1-1-10</t>
    <phoneticPr fontId="24"/>
  </si>
  <si>
    <t>088-833-4394</t>
    <phoneticPr fontId="1"/>
  </si>
  <si>
    <t>088-833-7373</t>
    <phoneticPr fontId="1"/>
  </si>
  <si>
    <t>a.iwasaki@tosa.ed.jp</t>
    <phoneticPr fontId="1"/>
  </si>
  <si>
    <t>岩崎　啓</t>
    <rPh sb="0" eb="2">
      <t>イワサキ</t>
    </rPh>
    <rPh sb="3" eb="4">
      <t>ケイ</t>
    </rPh>
    <phoneticPr fontId="1"/>
  </si>
  <si>
    <t>090-3787-6329</t>
    <phoneticPr fontId="1"/>
  </si>
  <si>
    <t>宮崎寛之</t>
    <rPh sb="0" eb="2">
      <t>ミヤザキ</t>
    </rPh>
    <rPh sb="2" eb="4">
      <t>ヒロユキ</t>
    </rPh>
    <phoneticPr fontId="1"/>
  </si>
  <si>
    <t>080-3927-5713</t>
    <phoneticPr fontId="1"/>
  </si>
  <si>
    <t>791-0213</t>
    <phoneticPr fontId="1"/>
  </si>
  <si>
    <t>トレーフルFC</t>
  </si>
  <si>
    <t>愛媛県東温市牛渕1138番地8</t>
    <rPh sb="0" eb="8">
      <t>７９１－０２１３</t>
    </rPh>
    <rPh sb="12" eb="14">
      <t>バンチ</t>
    </rPh>
    <phoneticPr fontId="1"/>
  </si>
  <si>
    <t>089-964-1416</t>
  </si>
  <si>
    <t>tani05-17@tau.e-catv.ne.jp</t>
  </si>
  <si>
    <t>tigrinho.fc@dance.ocn.ne.jp</t>
    <phoneticPr fontId="1"/>
  </si>
  <si>
    <t>新倉　昇</t>
    <rPh sb="0" eb="2">
      <t>ニイクラ</t>
    </rPh>
    <rPh sb="3" eb="4">
      <t>ノボル</t>
    </rPh>
    <phoneticPr fontId="3"/>
  </si>
  <si>
    <t>090-8692-6882</t>
  </si>
  <si>
    <t>791-0502</t>
    <phoneticPr fontId="24"/>
  </si>
  <si>
    <t>FCユナイテッドジュニアユース</t>
    <phoneticPr fontId="24"/>
  </si>
  <si>
    <t>愛媛県西条市丹原町願連寺364-4</t>
    <rPh sb="0" eb="12">
      <t>７９１－０５０２</t>
    </rPh>
    <phoneticPr fontId="24"/>
  </si>
  <si>
    <t>090-7620-3961</t>
    <phoneticPr fontId="24"/>
  </si>
  <si>
    <t>kondou-takay@esnet.ed.jp</t>
    <phoneticPr fontId="24"/>
  </si>
  <si>
    <t>近藤崇之</t>
    <phoneticPr fontId="24"/>
  </si>
  <si>
    <t>椿本慧太</t>
    <phoneticPr fontId="24"/>
  </si>
  <si>
    <t>090-2820-9090</t>
    <phoneticPr fontId="24"/>
  </si>
  <si>
    <t>799-0112</t>
    <phoneticPr fontId="24"/>
  </si>
  <si>
    <t>F.C　チェントラーレ</t>
    <phoneticPr fontId="24"/>
  </si>
  <si>
    <t>799-0112</t>
    <phoneticPr fontId="23"/>
  </si>
  <si>
    <t>愛媛県四国中央市金生町山田井1770-4</t>
    <rPh sb="0" eb="14">
      <t>７９９－０１１２</t>
    </rPh>
    <phoneticPr fontId="23"/>
  </si>
  <si>
    <t>0896-56-5155</t>
    <phoneticPr fontId="23"/>
  </si>
  <si>
    <t>murakami@sun-oike.co.jp</t>
    <phoneticPr fontId="23"/>
  </si>
  <si>
    <t>村上親也</t>
    <rPh sb="0" eb="2">
      <t>ムラカミ</t>
    </rPh>
    <rPh sb="2" eb="3">
      <t>オヤ</t>
    </rPh>
    <rPh sb="3" eb="4">
      <t>ナリ</t>
    </rPh>
    <phoneticPr fontId="23"/>
  </si>
  <si>
    <t>090-8691-0689</t>
    <phoneticPr fontId="23"/>
  </si>
  <si>
    <t>川端康平</t>
    <rPh sb="0" eb="2">
      <t>カワバタ</t>
    </rPh>
    <rPh sb="2" eb="4">
      <t>コウヘイ</t>
    </rPh>
    <phoneticPr fontId="23"/>
  </si>
  <si>
    <t>090-7781-0509</t>
    <phoneticPr fontId="23"/>
  </si>
  <si>
    <t>800-0206</t>
    <phoneticPr fontId="1"/>
  </si>
  <si>
    <t>フラップ・プライドFC</t>
  </si>
  <si>
    <t>福岡県北九州市小倉南区葛原東5-5-12 シャイン木村202</t>
    <rPh sb="0" eb="14">
      <t>８００－０２０６</t>
    </rPh>
    <rPh sb="25" eb="27">
      <t>キムラ</t>
    </rPh>
    <phoneticPr fontId="1"/>
  </si>
  <si>
    <t>090-4584-3718</t>
    <phoneticPr fontId="1"/>
  </si>
  <si>
    <t>093-472-6912</t>
  </si>
  <si>
    <t>fcinfo@flappride.com</t>
  </si>
  <si>
    <t>石川善啓</t>
    <rPh sb="0" eb="2">
      <t>イシカワ</t>
    </rPh>
    <rPh sb="2" eb="4">
      <t>ゼンケイ</t>
    </rPh>
    <phoneticPr fontId="2"/>
  </si>
  <si>
    <t>090-4584-3718</t>
  </si>
  <si>
    <t>800-0207</t>
    <phoneticPr fontId="1"/>
  </si>
  <si>
    <t>北九州市立沼中学校サッカー部</t>
    <rPh sb="0" eb="3">
      <t>キタキュウシュウ</t>
    </rPh>
    <rPh sb="3" eb="5">
      <t>シリツ</t>
    </rPh>
    <rPh sb="5" eb="6">
      <t>ヌマ</t>
    </rPh>
    <rPh sb="6" eb="9">
      <t>チュウガッコウ</t>
    </rPh>
    <rPh sb="13" eb="14">
      <t>ブ</t>
    </rPh>
    <phoneticPr fontId="2"/>
  </si>
  <si>
    <t>福岡県北九州市小倉南区沼緑町1-1-1</t>
    <rPh sb="0" eb="14">
      <t>８００－０２０７</t>
    </rPh>
    <phoneticPr fontId="1"/>
  </si>
  <si>
    <t>093-472-0784</t>
  </si>
  <si>
    <t>093-472-0796</t>
  </si>
  <si>
    <t>numades@kaw.bbiq.jp</t>
  </si>
  <si>
    <t>井上公一</t>
    <rPh sb="0" eb="2">
      <t>イノウエ</t>
    </rPh>
    <rPh sb="2" eb="4">
      <t>コウイチ</t>
    </rPh>
    <phoneticPr fontId="2"/>
  </si>
  <si>
    <t>090-4475-2790</t>
  </si>
  <si>
    <t>江頭龍司</t>
    <rPh sb="0" eb="2">
      <t>エガシラ</t>
    </rPh>
    <rPh sb="2" eb="4">
      <t>リュウジ</t>
    </rPh>
    <phoneticPr fontId="2"/>
  </si>
  <si>
    <t>090-1197-6803</t>
  </si>
  <si>
    <t>802-0981</t>
    <phoneticPr fontId="1"/>
  </si>
  <si>
    <t>小倉南FCジュニアユース</t>
    <phoneticPr fontId="24"/>
  </si>
  <si>
    <t>福岡県北九州市小倉南区企救丘2-4-2-403</t>
    <rPh sb="0" eb="14">
      <t>８０２－０９８１</t>
    </rPh>
    <phoneticPr fontId="1"/>
  </si>
  <si>
    <t>093-963-7675</t>
  </si>
  <si>
    <t>km.fc@crux.ocn.ne.jp</t>
  </si>
  <si>
    <t>永田仁孝</t>
    <rPh sb="0" eb="2">
      <t>ナガタ</t>
    </rPh>
    <rPh sb="2" eb="3">
      <t>ジン</t>
    </rPh>
    <rPh sb="3" eb="4">
      <t>コウ</t>
    </rPh>
    <phoneticPr fontId="1"/>
  </si>
  <si>
    <t>090-1975-3243</t>
    <phoneticPr fontId="1"/>
  </si>
  <si>
    <t>806-0039</t>
    <phoneticPr fontId="1"/>
  </si>
  <si>
    <t>アミスターFC八幡</t>
  </si>
  <si>
    <t>福岡県北九州市八幡西区西王子町5-6-102</t>
    <rPh sb="0" eb="15">
      <t>８０６－００３９</t>
    </rPh>
    <phoneticPr fontId="1"/>
  </si>
  <si>
    <t>090-9496-9909</t>
    <phoneticPr fontId="1"/>
  </si>
  <si>
    <t>093-231-5501</t>
  </si>
  <si>
    <t>nosaka@masaki.co.jp</t>
  </si>
  <si>
    <t>野坂雄輝</t>
    <rPh sb="0" eb="2">
      <t>ノサカ</t>
    </rPh>
    <rPh sb="2" eb="4">
      <t>ユウキ</t>
    </rPh>
    <phoneticPr fontId="1"/>
  </si>
  <si>
    <t>806-0047</t>
    <phoneticPr fontId="1"/>
  </si>
  <si>
    <t>PFTC北九州</t>
    <rPh sb="4" eb="5">
      <t>キタ</t>
    </rPh>
    <rPh sb="5" eb="7">
      <t>キュウシュウ</t>
    </rPh>
    <phoneticPr fontId="2"/>
  </si>
  <si>
    <t>福岡県北九州市八幡西区鷹の巣1丁目6-28-303</t>
    <rPh sb="0" eb="14">
      <t>８０６－００４７</t>
    </rPh>
    <rPh sb="15" eb="17">
      <t>チョウメ</t>
    </rPh>
    <phoneticPr fontId="1"/>
  </si>
  <si>
    <t>093-645-6393</t>
    <phoneticPr fontId="1"/>
  </si>
  <si>
    <t>093-512-5120</t>
    <phoneticPr fontId="1"/>
  </si>
  <si>
    <t>btxxf218@ybb.ne.jp</t>
  </si>
  <si>
    <t>谷川裕一</t>
    <rPh sb="0" eb="2">
      <t>タニガワ</t>
    </rPh>
    <rPh sb="2" eb="4">
      <t>ユウイチ</t>
    </rPh>
    <phoneticPr fontId="1"/>
  </si>
  <si>
    <t>090-9560-5912</t>
    <phoneticPr fontId="1"/>
  </si>
  <si>
    <t>泉　圭一郎</t>
    <rPh sb="0" eb="1">
      <t>イズミ</t>
    </rPh>
    <rPh sb="2" eb="5">
      <t>ケイイチロウ</t>
    </rPh>
    <phoneticPr fontId="1"/>
  </si>
  <si>
    <t>080-5208-4469</t>
    <phoneticPr fontId="1"/>
  </si>
  <si>
    <t>808-0101</t>
    <phoneticPr fontId="1"/>
  </si>
  <si>
    <t>ひびきサッカースクール</t>
  </si>
  <si>
    <t>福岡県北九州市若松区西天神町14-58-2</t>
    <rPh sb="0" eb="14">
      <t>８０８－０１０１</t>
    </rPh>
    <phoneticPr fontId="1"/>
  </si>
  <si>
    <t>090-1365-9249</t>
    <phoneticPr fontId="1"/>
  </si>
  <si>
    <t>093-791-8769</t>
  </si>
  <si>
    <t>tkei2003@goo.jp</t>
  </si>
  <si>
    <t>谷川　啓</t>
    <rPh sb="0" eb="2">
      <t>タニガワ</t>
    </rPh>
    <rPh sb="3" eb="4">
      <t>ケイ</t>
    </rPh>
    <phoneticPr fontId="1"/>
  </si>
  <si>
    <t>中島翔太</t>
    <rPh sb="0" eb="2">
      <t>ナカシマ</t>
    </rPh>
    <rPh sb="2" eb="4">
      <t>ショウタ</t>
    </rPh>
    <phoneticPr fontId="1"/>
  </si>
  <si>
    <t>080-5604-0289</t>
    <phoneticPr fontId="1"/>
  </si>
  <si>
    <t>809-0026</t>
    <phoneticPr fontId="1"/>
  </si>
  <si>
    <t>FOOTBALL CLUB NEO JUNIOR YOUTH (FC NEO)</t>
    <phoneticPr fontId="24"/>
  </si>
  <si>
    <t>福岡県中間市大辻町21番7号</t>
    <rPh sb="0" eb="3">
      <t>フクオカケン</t>
    </rPh>
    <rPh sb="3" eb="6">
      <t>ナカマシ</t>
    </rPh>
    <rPh sb="6" eb="9">
      <t>オオツジチョウ</t>
    </rPh>
    <rPh sb="11" eb="12">
      <t>バン</t>
    </rPh>
    <rPh sb="13" eb="14">
      <t>ゴウ</t>
    </rPh>
    <phoneticPr fontId="1"/>
  </si>
  <si>
    <t>093-982-3118</t>
    <phoneticPr fontId="1"/>
  </si>
  <si>
    <t>colour@sge.bbiq.jp</t>
    <phoneticPr fontId="1"/>
  </si>
  <si>
    <t>iwasa_tsuyoshi@city.nakama.lg.jp</t>
  </si>
  <si>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</si>
  <si>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</si>
  <si>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</si>
  <si>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</si>
  <si>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</si>
  <si>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</si>
  <si>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</si>
  <si>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</si>
  <si>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</si>
  <si>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</si>
  <si>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</si>
  <si>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092-410-2945</t>
    <phoneticPr fontId="1"/>
  </si>
  <si>
    <t>masashi_5247@yahoo.co.jp</t>
  </si>
  <si>
    <t>小代政司</t>
    <rPh sb="0" eb="2">
      <t>コシロ</t>
    </rPh>
    <rPh sb="2" eb="4">
      <t>マサシ</t>
    </rPh>
    <phoneticPr fontId="1"/>
  </si>
  <si>
    <t>080-6401-0343</t>
    <phoneticPr fontId="1"/>
  </si>
  <si>
    <t>三船竜馬</t>
    <rPh sb="0" eb="2">
      <t>ミフネ</t>
    </rPh>
    <rPh sb="2" eb="4">
      <t>リュウマ</t>
    </rPh>
    <phoneticPr fontId="1"/>
  </si>
  <si>
    <t>080-3833-5680</t>
    <phoneticPr fontId="1"/>
  </si>
  <si>
    <t>811-0213</t>
    <phoneticPr fontId="1"/>
  </si>
  <si>
    <t>F.C.A HOLY GROUND</t>
    <phoneticPr fontId="24"/>
  </si>
  <si>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</si>
  <si>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</si>
  <si>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</si>
  <si>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</si>
  <si>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</si>
  <si>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</si>
  <si>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</si>
  <si>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</si>
  <si>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811-0214</t>
    <phoneticPr fontId="24"/>
  </si>
  <si>
    <t>福工大附属城東高校女子サッカー部</t>
    <rPh sb="9" eb="11">
      <t>ジョシ</t>
    </rPh>
    <rPh sb="15" eb="16">
      <t>ブ</t>
    </rPh>
    <phoneticPr fontId="24"/>
  </si>
  <si>
    <t>福岡県福岡市東区和白東３－３０－１</t>
    <rPh sb="0" eb="3">
      <t>フクオカケン</t>
    </rPh>
    <rPh sb="3" eb="6">
      <t>フクオカシ</t>
    </rPh>
    <rPh sb="6" eb="8">
      <t>ヒガシク</t>
    </rPh>
    <rPh sb="8" eb="11">
      <t>ワジロヒガシ</t>
    </rPh>
    <phoneticPr fontId="24"/>
  </si>
  <si>
    <t>092-606-0797</t>
    <phoneticPr fontId="24"/>
  </si>
  <si>
    <t>092-606-1550</t>
    <phoneticPr fontId="24"/>
  </si>
  <si>
    <t>tanimizu@jyoto.ed.jp</t>
    <phoneticPr fontId="24"/>
  </si>
  <si>
    <t>谷水健悟</t>
    <phoneticPr fontId="24"/>
  </si>
  <si>
    <t>090-5028-8928</t>
    <phoneticPr fontId="24"/>
  </si>
  <si>
    <t>村上文司</t>
    <phoneticPr fontId="24"/>
  </si>
  <si>
    <t>090-8414-1696</t>
    <phoneticPr fontId="24"/>
  </si>
  <si>
    <t>811-1211</t>
    <phoneticPr fontId="24"/>
  </si>
  <si>
    <t>FC ラパシオン</t>
    <phoneticPr fontId="24"/>
  </si>
  <si>
    <t>福岡県筑紫郡那珂川町今光8-5-1-410</t>
    <rPh sb="0" eb="12">
      <t>８１１－１２１１</t>
    </rPh>
    <phoneticPr fontId="24"/>
  </si>
  <si>
    <t>092-953-2492</t>
    <phoneticPr fontId="24"/>
  </si>
  <si>
    <t>sigeyumikota1996@kyi.biglobe.ne.jp</t>
    <phoneticPr fontId="24"/>
  </si>
  <si>
    <t>今岡茂人</t>
    <rPh sb="0" eb="2">
      <t>イマオカ</t>
    </rPh>
    <rPh sb="2" eb="4">
      <t>シゲト</t>
    </rPh>
    <phoneticPr fontId="24"/>
  </si>
  <si>
    <t>090-7399-1233</t>
    <phoneticPr fontId="24"/>
  </si>
  <si>
    <t>811-1314</t>
    <phoneticPr fontId="1"/>
  </si>
  <si>
    <t>LEASSI FUKUOKA FC</t>
  </si>
  <si>
    <t>福岡県福岡市南区的場1-26-11</t>
    <rPh sb="0" eb="10">
      <t>８１１－１３１４</t>
    </rPh>
    <phoneticPr fontId="1"/>
  </si>
  <si>
    <t>092-986-3713</t>
    <phoneticPr fontId="1"/>
  </si>
  <si>
    <t>092-986-3116</t>
    <phoneticPr fontId="1"/>
  </si>
  <si>
    <t>info@leassi.com</t>
  </si>
  <si>
    <t>栁瀨　誉</t>
    <rPh sb="0" eb="2">
      <t>ヤナセ</t>
    </rPh>
    <rPh sb="3" eb="4">
      <t>ホマレ</t>
    </rPh>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</si>
  <si>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</si>
  <si>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</si>
  <si>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</si>
  <si>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</si>
  <si>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</si>
  <si>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</si>
  <si>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</si>
  <si>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</si>
  <si>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</si>
  <si>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</si>
  <si>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</si>
  <si>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</si>
  <si>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ヴィテス福岡FC</t>
    <rPh sb="4" eb="6">
      <t>フクオカ</t>
    </rPh>
    <phoneticPr fontId="1"/>
  </si>
  <si>
    <t>福岡県福岡市南区桧原7-27-17</t>
    <rPh sb="0" eb="10">
      <t>８１１－１３５５</t>
    </rPh>
    <phoneticPr fontId="1"/>
  </si>
  <si>
    <t>092-552-7725</t>
  </si>
  <si>
    <t>vitesse_ban@yahoo.co.jp</t>
  </si>
  <si>
    <t>伴　和彦</t>
    <rPh sb="0" eb="1">
      <t>バン</t>
    </rPh>
    <rPh sb="2" eb="4">
      <t>カズヒコ</t>
    </rPh>
    <phoneticPr fontId="3"/>
  </si>
  <si>
    <t>090-8913-4025</t>
  </si>
  <si>
    <t>工藤大明</t>
    <rPh sb="0" eb="2">
      <t>クドウ</t>
    </rPh>
    <rPh sb="2" eb="3">
      <t>オオ</t>
    </rPh>
    <rPh sb="3" eb="4">
      <t>ア</t>
    </rPh>
    <phoneticPr fontId="3"/>
  </si>
  <si>
    <t>080-5204-8526</t>
    <phoneticPr fontId="1"/>
  </si>
  <si>
    <t>811-1362</t>
    <phoneticPr fontId="24"/>
  </si>
  <si>
    <t>ＣＡグランロッサ</t>
    <phoneticPr fontId="24"/>
  </si>
  <si>
    <t>福岡県福岡市南区長住7-33-19</t>
    <rPh sb="0" eb="10">
      <t>８１１－１３６２</t>
    </rPh>
    <phoneticPr fontId="24"/>
  </si>
  <si>
    <t>granrossa2011@hb.tp1.jp</t>
    <phoneticPr fontId="1"/>
  </si>
  <si>
    <t>釘田</t>
    <rPh sb="0" eb="1">
      <t>クギ</t>
    </rPh>
    <rPh sb="1" eb="2">
      <t>タ</t>
    </rPh>
    <phoneticPr fontId="24"/>
  </si>
  <si>
    <t>090-5291-6922</t>
    <phoneticPr fontId="24"/>
  </si>
  <si>
    <t>黒川</t>
    <rPh sb="0" eb="2">
      <t>クロカワ</t>
    </rPh>
    <phoneticPr fontId="24"/>
  </si>
  <si>
    <t>811-2121</t>
    <phoneticPr fontId="1"/>
  </si>
  <si>
    <t>宇美フットボールクラブ</t>
    <rPh sb="0" eb="2">
      <t>ウミ</t>
    </rPh>
    <phoneticPr fontId="2"/>
  </si>
  <si>
    <t>福岡県糟屋郡宇美町平和1-4-23</t>
    <rPh sb="0" eb="11">
      <t>８１１－２１２１</t>
    </rPh>
    <phoneticPr fontId="1"/>
  </si>
  <si>
    <t>092-932-1314</t>
    <phoneticPr fontId="1"/>
  </si>
  <si>
    <t>umifc2010@yahoo.co.jp</t>
  </si>
  <si>
    <t>郡島俊久</t>
    <rPh sb="0" eb="1">
      <t>グン</t>
    </rPh>
    <rPh sb="1" eb="2">
      <t>シマ</t>
    </rPh>
    <rPh sb="2" eb="4">
      <t>トシヒサ</t>
    </rPh>
    <phoneticPr fontId="1"/>
  </si>
  <si>
    <t>090-1478-3912</t>
    <phoneticPr fontId="1"/>
  </si>
  <si>
    <t>今村徳昭</t>
    <rPh sb="0" eb="2">
      <t>イマムラ</t>
    </rPh>
    <rPh sb="2" eb="3">
      <t>トク</t>
    </rPh>
    <rPh sb="3" eb="4">
      <t>アキ</t>
    </rPh>
    <phoneticPr fontId="1"/>
  </si>
  <si>
    <t>090-7169-5128</t>
    <phoneticPr fontId="1"/>
  </si>
  <si>
    <t>811-5462</t>
    <phoneticPr fontId="24"/>
  </si>
  <si>
    <t>壱岐サッカークラブ</t>
    <rPh sb="0" eb="2">
      <t>イキ</t>
    </rPh>
    <phoneticPr fontId="24"/>
  </si>
  <si>
    <t>長崎県壱岐市芦辺町箱崎大左右触550-29</t>
    <phoneticPr fontId="24"/>
  </si>
  <si>
    <t>080-5608-4146</t>
    <phoneticPr fontId="24"/>
  </si>
  <si>
    <t>ikisilver@adagio.ocn.ne.jp</t>
  </si>
  <si>
    <t>今西亮太</t>
    <phoneticPr fontId="1"/>
  </si>
  <si>
    <t>812-0007</t>
    <phoneticPr fontId="1"/>
  </si>
  <si>
    <t>東福岡自彊館中学校</t>
    <rPh sb="0" eb="1">
      <t>ヒガシ</t>
    </rPh>
    <rPh sb="1" eb="3">
      <t>フクオカ</t>
    </rPh>
    <rPh sb="3" eb="4">
      <t>ジ</t>
    </rPh>
    <rPh sb="4" eb="5">
      <t>キョウ</t>
    </rPh>
    <rPh sb="5" eb="6">
      <t>カン</t>
    </rPh>
    <rPh sb="6" eb="9">
      <t>チュウガッコウ</t>
    </rPh>
    <phoneticPr fontId="2"/>
  </si>
  <si>
    <t>福岡県福岡市博多区東比恵2-24-1</t>
    <rPh sb="0" eb="12">
      <t>８１２－０００７</t>
    </rPh>
    <phoneticPr fontId="1"/>
  </si>
  <si>
    <t>092-434-3330</t>
  </si>
  <si>
    <t>092-434-3331</t>
  </si>
  <si>
    <t>higashi_jikyokan_football@yahoo.co.jp</t>
  </si>
  <si>
    <t>志波範彦</t>
    <rPh sb="0" eb="2">
      <t>シバ</t>
    </rPh>
    <rPh sb="2" eb="4">
      <t>ノリヒコ</t>
    </rPh>
    <phoneticPr fontId="2"/>
  </si>
  <si>
    <t>090-9567-5926</t>
  </si>
  <si>
    <t>813-0003</t>
    <phoneticPr fontId="1"/>
  </si>
  <si>
    <t>ONE SOUL.C福岡</t>
    <rPh sb="10" eb="12">
      <t>フクオカ</t>
    </rPh>
    <phoneticPr fontId="1"/>
  </si>
  <si>
    <t>福岡県福岡市東区香住ケ丘5-8-29</t>
    <rPh sb="0" eb="12">
      <t>８１３－０００３</t>
    </rPh>
    <phoneticPr fontId="1"/>
  </si>
  <si>
    <t>092-516-5859</t>
    <phoneticPr fontId="1"/>
  </si>
  <si>
    <t>－</t>
  </si>
  <si>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</si>
  <si>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</si>
  <si>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</si>
  <si>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</si>
  <si>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</si>
  <si>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</si>
  <si>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福岡県福岡市東区香住ケ丘２丁目9-18-602</t>
    <rPh sb="0" eb="12">
      <t>８１３－０００３</t>
    </rPh>
    <rPh sb="13" eb="15">
      <t>チョウメ</t>
    </rPh>
    <phoneticPr fontId="1"/>
  </si>
  <si>
    <t>092-215-1929</t>
  </si>
  <si>
    <t>info@hattrick-ss.jp</t>
  </si>
  <si>
    <t>高丸俊彦</t>
    <rPh sb="0" eb="2">
      <t>タカマル</t>
    </rPh>
    <rPh sb="2" eb="4">
      <t>トシヒコ</t>
    </rPh>
    <phoneticPr fontId="2"/>
  </si>
  <si>
    <t>090-1871-6573</t>
  </si>
  <si>
    <t>813-0043</t>
    <phoneticPr fontId="1"/>
  </si>
  <si>
    <t>FC　GOLAZO舞鶴</t>
    <phoneticPr fontId="1"/>
  </si>
  <si>
    <t>福岡県福岡市東区名島4-49-29</t>
    <rPh sb="0" eb="10">
      <t>８１３－００４３</t>
    </rPh>
    <phoneticPr fontId="1"/>
  </si>
  <si>
    <t>092-661-6260</t>
  </si>
  <si>
    <t>paparee@icloud.com</t>
    <phoneticPr fontId="1"/>
  </si>
  <si>
    <t>松尾雄一</t>
    <rPh sb="0" eb="2">
      <t>マツオ</t>
    </rPh>
    <rPh sb="2" eb="4">
      <t>ユウイチ</t>
    </rPh>
    <phoneticPr fontId="2"/>
  </si>
  <si>
    <t>090-3663-4551</t>
    <phoneticPr fontId="1"/>
  </si>
  <si>
    <t>中払大介</t>
    <rPh sb="0" eb="1">
      <t>ナカ</t>
    </rPh>
    <rPh sb="1" eb="2">
      <t>ハラ</t>
    </rPh>
    <rPh sb="2" eb="4">
      <t>ダイスケ</t>
    </rPh>
    <phoneticPr fontId="2"/>
  </si>
  <si>
    <t>080-3952-3914</t>
    <phoneticPr fontId="1"/>
  </si>
  <si>
    <t>久我眞一</t>
    <rPh sb="0" eb="2">
      <t>クガ</t>
    </rPh>
    <rPh sb="2" eb="4">
      <t>シンイチ</t>
    </rPh>
    <phoneticPr fontId="1"/>
  </si>
  <si>
    <t>090-7456-4485</t>
    <phoneticPr fontId="1"/>
  </si>
  <si>
    <t>814-0022</t>
    <phoneticPr fontId="1"/>
  </si>
  <si>
    <t>MARS福岡</t>
    <rPh sb="4" eb="6">
      <t>フクオカ</t>
    </rPh>
    <phoneticPr fontId="2"/>
  </si>
  <si>
    <t>福岡県福岡市早良区原5-7-2-301</t>
    <rPh sb="0" eb="10">
      <t>８１４－００２２</t>
    </rPh>
    <phoneticPr fontId="1"/>
  </si>
  <si>
    <t>080-1717-9939</t>
    <phoneticPr fontId="1"/>
  </si>
  <si>
    <t>kasaku526@yahoo.co.jp</t>
  </si>
  <si>
    <t>大坪景太</t>
    <rPh sb="0" eb="2">
      <t>オオツボ</t>
    </rPh>
    <rPh sb="2" eb="4">
      <t>ケイタ</t>
    </rPh>
    <phoneticPr fontId="1"/>
  </si>
  <si>
    <t>平田啓二</t>
    <rPh sb="0" eb="2">
      <t>ヒラタ</t>
    </rPh>
    <rPh sb="2" eb="4">
      <t>ケイジ</t>
    </rPh>
    <phoneticPr fontId="1"/>
  </si>
  <si>
    <t>090-9587-2554</t>
    <phoneticPr fontId="1"/>
  </si>
  <si>
    <t>814-0104</t>
    <phoneticPr fontId="1"/>
  </si>
  <si>
    <t>わかばフットボールクラブ</t>
    <phoneticPr fontId="1"/>
  </si>
  <si>
    <t>福岡県福岡市城南区別府7-7-32-103</t>
    <rPh sb="0" eb="11">
      <t>８１４－０１０４</t>
    </rPh>
    <phoneticPr fontId="1"/>
  </si>
  <si>
    <t>092-843-3160</t>
    <phoneticPr fontId="1"/>
  </si>
  <si>
    <t>092-821-4658</t>
    <phoneticPr fontId="1"/>
  </si>
  <si>
    <t>wakaba_fc_yasu@circus.ocn.ne.jp</t>
    <phoneticPr fontId="1"/>
  </si>
  <si>
    <t>井上靖弘</t>
    <rPh sb="0" eb="2">
      <t>イノウエ</t>
    </rPh>
    <rPh sb="2" eb="4">
      <t>ヤスヒロ</t>
    </rPh>
    <phoneticPr fontId="1"/>
  </si>
  <si>
    <t>090-7153-0543</t>
    <phoneticPr fontId="1"/>
  </si>
  <si>
    <t>田中大地</t>
    <rPh sb="0" eb="2">
      <t>タナカ</t>
    </rPh>
    <rPh sb="2" eb="4">
      <t>ダイチ</t>
    </rPh>
    <phoneticPr fontId="1"/>
  </si>
  <si>
    <t>090-7156-5348</t>
    <phoneticPr fontId="1"/>
  </si>
  <si>
    <t>814-0155</t>
    <phoneticPr fontId="1"/>
  </si>
  <si>
    <t>カメリアFC</t>
    <phoneticPr fontId="1"/>
  </si>
  <si>
    <t>福岡県福岡市城南区東油山1-14-21 205</t>
    <rPh sb="0" eb="12">
      <t>８１４－０１５５</t>
    </rPh>
    <phoneticPr fontId="1"/>
  </si>
  <si>
    <t>090-2516-9272</t>
    <phoneticPr fontId="1"/>
  </si>
  <si>
    <t>camelliafc2001@yahoo.co.jp</t>
  </si>
  <si>
    <t>加藤義裕</t>
    <phoneticPr fontId="1"/>
  </si>
  <si>
    <t>川井田浩</t>
    <rPh sb="0" eb="2">
      <t>カワイ</t>
    </rPh>
    <rPh sb="2" eb="3">
      <t>タ</t>
    </rPh>
    <rPh sb="3" eb="4">
      <t>ヒロシ</t>
    </rPh>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</si>
  <si>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</si>
  <si>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</si>
  <si>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</si>
  <si>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</si>
  <si>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</si>
  <si>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</si>
  <si>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</si>
  <si>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</si>
  <si>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</si>
  <si>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</si>
  <si>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</si>
  <si>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</si>
  <si>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</si>
  <si>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</si>
  <si>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</si>
  <si>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</si>
  <si>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</si>
  <si>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</si>
  <si>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</si>
  <si>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</si>
  <si>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春日イーグルスFC</t>
  </si>
  <si>
    <t>福岡県春日市惣利3-46 シティベールイーグル1Ｆ</t>
    <rPh sb="0" eb="8">
      <t>８１６－０８１３</t>
    </rPh>
    <phoneticPr fontId="1"/>
  </si>
  <si>
    <t>092-595-5197</t>
  </si>
  <si>
    <t>eagles_east_jy@yahoo.co.jp</t>
    <phoneticPr fontId="1"/>
  </si>
  <si>
    <t>松本英之</t>
    <rPh sb="0" eb="2">
      <t>マツモト</t>
    </rPh>
    <rPh sb="2" eb="4">
      <t>ヒデユキ</t>
    </rPh>
    <phoneticPr fontId="1"/>
  </si>
  <si>
    <t>090-7387-6251</t>
    <phoneticPr fontId="1"/>
  </si>
  <si>
    <t>湯之上大祐</t>
    <rPh sb="0" eb="3">
      <t>ユノウエ</t>
    </rPh>
    <rPh sb="3" eb="5">
      <t>ダイスケ</t>
    </rPh>
    <phoneticPr fontId="1"/>
  </si>
  <si>
    <t>090-5923-0637</t>
    <phoneticPr fontId="1"/>
  </si>
  <si>
    <t>816-0963</t>
    <phoneticPr fontId="1"/>
  </si>
  <si>
    <t>フェルサ大野城FC</t>
    <rPh sb="4" eb="7">
      <t>オオノジョウ</t>
    </rPh>
    <phoneticPr fontId="1"/>
  </si>
  <si>
    <t>福岡県大野城市宮野台4-11</t>
    <rPh sb="0" eb="10">
      <t>８１６－０９６３</t>
    </rPh>
    <phoneticPr fontId="1"/>
  </si>
  <si>
    <t>090-8410-9599</t>
    <phoneticPr fontId="1"/>
  </si>
  <si>
    <t>092-586-6531</t>
    <phoneticPr fontId="1"/>
  </si>
  <si>
    <t>fuerza_onojo_fc@yahoo.co.jp</t>
    <phoneticPr fontId="1"/>
  </si>
  <si>
    <t>田中康大</t>
    <rPh sb="0" eb="2">
      <t>タナカ</t>
    </rPh>
    <rPh sb="2" eb="3">
      <t>コウ</t>
    </rPh>
    <rPh sb="3" eb="4">
      <t>ダイ</t>
    </rPh>
    <phoneticPr fontId="1"/>
  </si>
  <si>
    <t>818-0056</t>
    <phoneticPr fontId="1"/>
  </si>
  <si>
    <t>カミーリア筑紫野</t>
    <phoneticPr fontId="1"/>
  </si>
  <si>
    <t>福岡県筑紫野市二日市北1-13-17</t>
    <rPh sb="0" eb="11">
      <t>８１８－００５６</t>
    </rPh>
    <phoneticPr fontId="1"/>
  </si>
  <si>
    <t>092-515-2969</t>
  </si>
  <si>
    <t>info@ccsc-jp.org</t>
    <phoneticPr fontId="1"/>
  </si>
  <si>
    <t>坂倉康</t>
    <rPh sb="0" eb="2">
      <t>サカクラ</t>
    </rPh>
    <rPh sb="2" eb="3">
      <t>ヤス</t>
    </rPh>
    <phoneticPr fontId="3"/>
  </si>
  <si>
    <t>070-5411-4176</t>
    <phoneticPr fontId="1"/>
  </si>
  <si>
    <t>坂倉元</t>
    <rPh sb="0" eb="2">
      <t>サカクラ</t>
    </rPh>
    <rPh sb="2" eb="3">
      <t>モト</t>
    </rPh>
    <phoneticPr fontId="3"/>
  </si>
  <si>
    <t>070-5530-9396</t>
    <phoneticPr fontId="1"/>
  </si>
  <si>
    <t>818-0103</t>
    <phoneticPr fontId="1"/>
  </si>
  <si>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</si>
  <si>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</si>
  <si>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092-923-1610</t>
    <phoneticPr fontId="1"/>
  </si>
  <si>
    <t>092-929-2008</t>
    <phoneticPr fontId="1"/>
  </si>
  <si>
    <t>chuugaku@chikuyogakuen.jp</t>
    <phoneticPr fontId="1"/>
  </si>
  <si>
    <t>下井英生</t>
    <rPh sb="0" eb="2">
      <t>シモイ</t>
    </rPh>
    <rPh sb="2" eb="4">
      <t>ヒデオ</t>
    </rPh>
    <phoneticPr fontId="24"/>
  </si>
  <si>
    <t>090-4518-0443</t>
    <phoneticPr fontId="24"/>
  </si>
  <si>
    <t>本永隆寛</t>
    <phoneticPr fontId="1"/>
  </si>
  <si>
    <t>090-1369-8844</t>
    <phoneticPr fontId="1"/>
  </si>
  <si>
    <t>坂根浩介</t>
    <rPh sb="0" eb="2">
      <t>サカネ</t>
    </rPh>
    <rPh sb="2" eb="4">
      <t>コウスケ</t>
    </rPh>
    <phoneticPr fontId="24"/>
  </si>
  <si>
    <t>090-1199-6609</t>
    <phoneticPr fontId="24"/>
  </si>
  <si>
    <t>819-1561</t>
    <phoneticPr fontId="1"/>
  </si>
  <si>
    <t>FC Lazona U-15</t>
    <phoneticPr fontId="1"/>
  </si>
  <si>
    <t>福岡県糸島市曽根407-6</t>
    <rPh sb="0" eb="3">
      <t>フクオカケン</t>
    </rPh>
    <rPh sb="3" eb="5">
      <t>イトシマ</t>
    </rPh>
    <rPh sb="5" eb="6">
      <t>シ</t>
    </rPh>
    <rPh sb="6" eb="8">
      <t>ソネ</t>
    </rPh>
    <phoneticPr fontId="1"/>
  </si>
  <si>
    <t>090-8299-2509</t>
    <phoneticPr fontId="1"/>
  </si>
  <si>
    <t>fc.lazona@gmail.com</t>
    <phoneticPr fontId="1"/>
  </si>
  <si>
    <t>山口亮輔</t>
    <rPh sb="0" eb="2">
      <t>ヤマグチ</t>
    </rPh>
    <rPh sb="2" eb="4">
      <t>リョウスケ</t>
    </rPh>
    <phoneticPr fontId="1"/>
  </si>
  <si>
    <t>090-8831-8084</t>
    <phoneticPr fontId="1"/>
  </si>
  <si>
    <t>820-0011</t>
    <phoneticPr fontId="1"/>
  </si>
  <si>
    <t>オリエントFC</t>
  </si>
  <si>
    <t>福岡県飯塚市柏の森1837-1-308</t>
    <rPh sb="0" eb="9">
      <t>８２０－００１１</t>
    </rPh>
    <phoneticPr fontId="1"/>
  </si>
  <si>
    <t>090-1513-0602</t>
    <phoneticPr fontId="1"/>
  </si>
  <si>
    <t>baba-y795@town.fukuoka-kawasaki.lg.jp</t>
    <phoneticPr fontId="1"/>
  </si>
  <si>
    <t>馬場由樹</t>
    <rPh sb="0" eb="2">
      <t>ババ</t>
    </rPh>
    <rPh sb="2" eb="4">
      <t>ユキ</t>
    </rPh>
    <phoneticPr fontId="1"/>
  </si>
  <si>
    <t>辻　雄介</t>
    <rPh sb="0" eb="1">
      <t>ツジ</t>
    </rPh>
    <rPh sb="2" eb="4">
      <t>ユウスケ</t>
    </rPh>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</si>
  <si>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</si>
  <si>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</si>
  <si>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</si>
  <si>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</si>
  <si>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</si>
  <si>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</si>
  <si>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</si>
  <si>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</si>
  <si>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</si>
  <si>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川崎FC</t>
  </si>
  <si>
    <t>福岡県田川郡川崎町川崎862-2</t>
    <rPh sb="0" eb="11">
      <t>８２７－０００３</t>
    </rPh>
    <phoneticPr fontId="1"/>
  </si>
  <si>
    <t>0947-72-4089</t>
    <phoneticPr fontId="1"/>
  </si>
  <si>
    <t>0947-72-4089</t>
  </si>
  <si>
    <t>qhbwy469@ybb.ne.jp</t>
  </si>
  <si>
    <t>六田智闘志</t>
    <rPh sb="0" eb="1">
      <t>ロク</t>
    </rPh>
    <rPh sb="1" eb="2">
      <t>タ</t>
    </rPh>
    <rPh sb="2" eb="3">
      <t>トモ</t>
    </rPh>
    <rPh sb="3" eb="5">
      <t>トウシ</t>
    </rPh>
    <phoneticPr fontId="1"/>
  </si>
  <si>
    <t>090-8419-3083</t>
    <phoneticPr fontId="1"/>
  </si>
  <si>
    <t>830-0056</t>
    <phoneticPr fontId="1"/>
  </si>
  <si>
    <t>久留米AZALEA</t>
  </si>
  <si>
    <t>福岡県久留米市本山１丁目13-1　202</t>
    <rPh sb="0" eb="9">
      <t>８３０－００５６</t>
    </rPh>
    <rPh sb="10" eb="12">
      <t>チョウメ</t>
    </rPh>
    <phoneticPr fontId="1"/>
  </si>
  <si>
    <t>0942-65-5700</t>
    <phoneticPr fontId="1"/>
  </si>
  <si>
    <t>info@kurume-azalea.com</t>
  </si>
  <si>
    <t>南　孝輔</t>
    <rPh sb="0" eb="1">
      <t>ミナミ</t>
    </rPh>
    <rPh sb="2" eb="4">
      <t>コウスケ</t>
    </rPh>
    <phoneticPr fontId="3"/>
  </si>
  <si>
    <t>090-1362-0613</t>
  </si>
  <si>
    <t>中村浩晃</t>
    <rPh sb="0" eb="2">
      <t>ナカムラ</t>
    </rPh>
    <rPh sb="2" eb="3">
      <t>ヒロ</t>
    </rPh>
    <rPh sb="3" eb="4">
      <t>アキラ</t>
    </rPh>
    <phoneticPr fontId="1"/>
  </si>
  <si>
    <t>090-8918-1370</t>
    <phoneticPr fontId="1"/>
  </si>
  <si>
    <t>830-1224</t>
    <phoneticPr fontId="1"/>
  </si>
  <si>
    <t>FCターキー</t>
  </si>
  <si>
    <t>福岡県三井郡大刀洗町鵜木1440-61</t>
    <rPh sb="0" eb="12">
      <t>８３０－１２２４</t>
    </rPh>
    <phoneticPr fontId="1"/>
  </si>
  <si>
    <t>0942-77-1076</t>
    <phoneticPr fontId="1"/>
  </si>
  <si>
    <t>fcturkey2012@yahoo.co.jp</t>
    <phoneticPr fontId="1"/>
  </si>
  <si>
    <t>藤井　淳</t>
    <rPh sb="0" eb="2">
      <t>フジイ</t>
    </rPh>
    <rPh sb="3" eb="4">
      <t>アツシ</t>
    </rPh>
    <phoneticPr fontId="1"/>
  </si>
  <si>
    <t>090-3324-5395</t>
    <phoneticPr fontId="1"/>
  </si>
  <si>
    <t>河原巧弥</t>
    <rPh sb="0" eb="2">
      <t>カワハラ</t>
    </rPh>
    <rPh sb="2" eb="3">
      <t>タクミ</t>
    </rPh>
    <phoneticPr fontId="1"/>
  </si>
  <si>
    <t>080-2721-4211</t>
    <phoneticPr fontId="1"/>
  </si>
  <si>
    <t>831-0004</t>
    <phoneticPr fontId="24"/>
  </si>
  <si>
    <t>ペラーダフットボールクラブ</t>
    <phoneticPr fontId="24"/>
  </si>
  <si>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24"/>
  </si>
  <si>
    <t>0944-89-5055</t>
    <phoneticPr fontId="24"/>
  </si>
  <si>
    <t>0944-87-0456</t>
    <phoneticPr fontId="24"/>
  </si>
  <si>
    <t>peladaokawa@gmail.com</t>
    <phoneticPr fontId="24"/>
  </si>
  <si>
    <t>小原潤一</t>
    <rPh sb="0" eb="2">
      <t>コハラ</t>
    </rPh>
    <rPh sb="2" eb="4">
      <t>ジュンイチ</t>
    </rPh>
    <phoneticPr fontId="24"/>
  </si>
  <si>
    <t>090-3195-4057</t>
    <phoneticPr fontId="24"/>
  </si>
  <si>
    <t>831-0041</t>
    <phoneticPr fontId="1"/>
  </si>
  <si>
    <t>FC大川</t>
  </si>
  <si>
    <t>福岡県大川市小保470-12　小保団地11-51（田中）</t>
    <rPh sb="0" eb="8">
      <t>８３１－００４１</t>
    </rPh>
    <rPh sb="17" eb="19">
      <t>ダンチ</t>
    </rPh>
    <rPh sb="25" eb="27">
      <t>タナカ</t>
    </rPh>
    <phoneticPr fontId="1"/>
  </si>
  <si>
    <t>0944-86-7495</t>
  </si>
  <si>
    <t>fco2005fukuoka@yahoo.co.jp</t>
    <phoneticPr fontId="1"/>
  </si>
  <si>
    <t>田中正義</t>
    <rPh sb="0" eb="2">
      <t>タナカ</t>
    </rPh>
    <rPh sb="2" eb="4">
      <t>マサヨシ</t>
    </rPh>
    <phoneticPr fontId="3"/>
  </si>
  <si>
    <t>090-8837-9769</t>
  </si>
  <si>
    <t>佐藤宏和</t>
    <rPh sb="0" eb="2">
      <t>サトウ</t>
    </rPh>
    <rPh sb="2" eb="4">
      <t>ヒロカズ</t>
    </rPh>
    <phoneticPr fontId="3"/>
  </si>
  <si>
    <t>090-7986-1177</t>
  </si>
  <si>
    <t>中原 真</t>
    <phoneticPr fontId="1"/>
  </si>
  <si>
    <t>090-1085-4163</t>
    <phoneticPr fontId="1"/>
  </si>
  <si>
    <t>831-0041</t>
    <phoneticPr fontId="24"/>
  </si>
  <si>
    <t>南葛SC FUKUOKA</t>
    <rPh sb="0" eb="1">
      <t>ミナミ</t>
    </rPh>
    <rPh sb="1" eb="2">
      <t>カツ</t>
    </rPh>
    <phoneticPr fontId="24"/>
  </si>
  <si>
    <t>福岡県大川市小保356-2</t>
    <rPh sb="0" eb="8">
      <t>８３１－００４１</t>
    </rPh>
    <phoneticPr fontId="24"/>
  </si>
  <si>
    <t>0120-41-3915</t>
    <phoneticPr fontId="24"/>
  </si>
  <si>
    <t>0944-89-2722</t>
    <phoneticPr fontId="24"/>
  </si>
  <si>
    <t>nankatsu.fukuoka@gmail.com</t>
    <phoneticPr fontId="24"/>
  </si>
  <si>
    <t>橋本　健</t>
    <rPh sb="0" eb="2">
      <t>ハシモト</t>
    </rPh>
    <rPh sb="3" eb="4">
      <t>ケン</t>
    </rPh>
    <phoneticPr fontId="24"/>
  </si>
  <si>
    <t>070-1942-5757</t>
    <phoneticPr fontId="24"/>
  </si>
  <si>
    <t>古賀洋平</t>
    <rPh sb="0" eb="2">
      <t>コガ</t>
    </rPh>
    <rPh sb="2" eb="4">
      <t>ヨウヘイ</t>
    </rPh>
    <phoneticPr fontId="24"/>
  </si>
  <si>
    <t>080-5206-4422</t>
    <phoneticPr fontId="24"/>
  </si>
  <si>
    <t>江頭新太郎</t>
    <rPh sb="0" eb="2">
      <t>エガシラ</t>
    </rPh>
    <rPh sb="2" eb="5">
      <t>シンタロウ</t>
    </rPh>
    <phoneticPr fontId="24"/>
  </si>
  <si>
    <t>090-4775-8333</t>
    <phoneticPr fontId="24"/>
  </si>
  <si>
    <t>833-0005</t>
    <phoneticPr fontId="1"/>
  </si>
  <si>
    <t>筑後サザンFC Sulestrela</t>
    <phoneticPr fontId="24"/>
  </si>
  <si>
    <t>福岡県筑後市長浜2090-7</t>
    <rPh sb="0" eb="8">
      <t>８３３－０００５</t>
    </rPh>
    <phoneticPr fontId="1"/>
  </si>
  <si>
    <t>0942-53-0039</t>
  </si>
  <si>
    <t>yoichiro85132228@yahoo.co.jp</t>
  </si>
  <si>
    <t>chiyoshi.shiraki@gmail.com</t>
  </si>
  <si>
    <t>原田陽一郎</t>
    <rPh sb="0" eb="2">
      <t>ハラダ</t>
    </rPh>
    <rPh sb="2" eb="5">
      <t>ヨウイチロウ</t>
    </rPh>
    <phoneticPr fontId="2"/>
  </si>
  <si>
    <t>080-3489-9194</t>
  </si>
  <si>
    <t>吉永有騎</t>
    <rPh sb="0" eb="2">
      <t>ヨシナガ</t>
    </rPh>
    <rPh sb="2" eb="3">
      <t>ア</t>
    </rPh>
    <rPh sb="3" eb="4">
      <t>キ</t>
    </rPh>
    <phoneticPr fontId="2"/>
  </si>
  <si>
    <t>080-5213-7133</t>
  </si>
  <si>
    <t>838-0802</t>
    <phoneticPr fontId="23"/>
  </si>
  <si>
    <t>三輪中学校</t>
    <rPh sb="0" eb="2">
      <t>ミワ</t>
    </rPh>
    <rPh sb="2" eb="5">
      <t>チュウガッコウ</t>
    </rPh>
    <phoneticPr fontId="23"/>
  </si>
  <si>
    <t>福岡県朝倉郡筑前町久光1600番</t>
    <rPh sb="0" eb="11">
      <t>８３８－０８０２</t>
    </rPh>
    <rPh sb="15" eb="16">
      <t>バン</t>
    </rPh>
    <phoneticPr fontId="23"/>
  </si>
  <si>
    <t>0946-22-2231</t>
    <phoneticPr fontId="23"/>
  </si>
  <si>
    <t>0946-22-1094</t>
    <phoneticPr fontId="23"/>
  </si>
  <si>
    <t>tanamachi1014@yahoo.co.jp</t>
    <phoneticPr fontId="23"/>
  </si>
  <si>
    <t>棚町和哉</t>
    <rPh sb="0" eb="2">
      <t>タナマチ</t>
    </rPh>
    <rPh sb="2" eb="4">
      <t>カズヤ</t>
    </rPh>
    <phoneticPr fontId="23"/>
  </si>
  <si>
    <t>090-7445-0401</t>
    <phoneticPr fontId="23"/>
  </si>
  <si>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</si>
  <si>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</si>
  <si>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</si>
  <si>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</si>
  <si>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</si>
  <si>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</si>
  <si>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鳥實裕弥</t>
    <rPh sb="0" eb="1">
      <t>トリ</t>
    </rPh>
    <rPh sb="1" eb="2">
      <t>ミ</t>
    </rPh>
    <rPh sb="2" eb="4">
      <t>ユウヤ</t>
    </rPh>
    <phoneticPr fontId="3"/>
  </si>
  <si>
    <t>090-1515-4605</t>
  </si>
  <si>
    <t>840-0814</t>
    <phoneticPr fontId="1"/>
  </si>
  <si>
    <t>成章中学校</t>
    <rPh sb="0" eb="1">
      <t>セイ</t>
    </rPh>
    <rPh sb="1" eb="2">
      <t>ショウ</t>
    </rPh>
    <rPh sb="2" eb="5">
      <t>チュウガッコウ</t>
    </rPh>
    <phoneticPr fontId="2"/>
  </si>
  <si>
    <t>佐賀県佐賀市成章町7-1</t>
    <rPh sb="0" eb="9">
      <t>８４０－０８１４</t>
    </rPh>
    <phoneticPr fontId="1"/>
  </si>
  <si>
    <t>0952-24-4265</t>
    <phoneticPr fontId="1"/>
  </si>
  <si>
    <t>0952-24-4266</t>
    <phoneticPr fontId="1"/>
  </si>
  <si>
    <t>山口裕太郎</t>
    <rPh sb="0" eb="2">
      <t>ヤマグチ</t>
    </rPh>
    <rPh sb="2" eb="5">
      <t>ユウタロウ</t>
    </rPh>
    <phoneticPr fontId="1"/>
  </si>
  <si>
    <t>090-5477-6968</t>
    <phoneticPr fontId="1"/>
  </si>
  <si>
    <t>840-0842</t>
    <phoneticPr fontId="1"/>
  </si>
  <si>
    <t>FINE LUZ SAGA F.C</t>
    <phoneticPr fontId="24"/>
  </si>
  <si>
    <t>佐賀県佐賀市多布施2-6-10</t>
    <rPh sb="0" eb="9">
      <t>８４０－０８４２</t>
    </rPh>
    <phoneticPr fontId="1"/>
  </si>
  <si>
    <t>0952-25-6069</t>
    <phoneticPr fontId="1"/>
  </si>
  <si>
    <t>0952-25-6069</t>
  </si>
  <si>
    <t>forza.fineluz@gmail.com</t>
  </si>
  <si>
    <t>小宮　靖</t>
    <rPh sb="0" eb="2">
      <t>コミヤ</t>
    </rPh>
    <rPh sb="3" eb="4">
      <t>ヤスシ</t>
    </rPh>
    <phoneticPr fontId="1"/>
  </si>
  <si>
    <t>090-4484-2405</t>
    <phoneticPr fontId="1"/>
  </si>
  <si>
    <t>小宮　聡</t>
    <rPh sb="0" eb="2">
      <t>コミヤ</t>
    </rPh>
    <rPh sb="3" eb="4">
      <t>サトシ</t>
    </rPh>
    <phoneticPr fontId="1"/>
  </si>
  <si>
    <t>090-2398-1687</t>
    <phoneticPr fontId="1"/>
  </si>
  <si>
    <t>841-0054</t>
    <phoneticPr fontId="1"/>
  </si>
  <si>
    <t>VALENTIA</t>
    <phoneticPr fontId="24"/>
  </si>
  <si>
    <t>佐賀県鳥栖市蔵上町450-2　103</t>
    <rPh sb="0" eb="9">
      <t>８４１－００５４</t>
    </rPh>
    <phoneticPr fontId="1"/>
  </si>
  <si>
    <t>0942-84-2573</t>
    <phoneticPr fontId="1"/>
  </si>
  <si>
    <t>0942-84-2573</t>
    <phoneticPr fontId="24"/>
  </si>
  <si>
    <t>niiyan0820no4@yahoo.co.jp</t>
    <phoneticPr fontId="1"/>
  </si>
  <si>
    <t>kemari1968@yahoo.co.jp</t>
  </si>
  <si>
    <t>川前力也</t>
    <rPh sb="0" eb="1">
      <t>カワ</t>
    </rPh>
    <rPh sb="1" eb="2">
      <t>マエ</t>
    </rPh>
    <rPh sb="2" eb="4">
      <t>リキヤ</t>
    </rPh>
    <phoneticPr fontId="1"/>
  </si>
  <si>
    <t>090-8797-9155</t>
    <phoneticPr fontId="1"/>
  </si>
  <si>
    <t>841-0204</t>
    <phoneticPr fontId="1"/>
  </si>
  <si>
    <t>FCソレイユ2008</t>
  </si>
  <si>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</si>
  <si>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0942-50-8954</t>
  </si>
  <si>
    <t>0942-50-8956</t>
  </si>
  <si>
    <t>fcsoleil_2007@yahoo.co.jp</t>
  </si>
  <si>
    <t>富松　健</t>
    <rPh sb="0" eb="2">
      <t>トミマツ</t>
    </rPh>
    <rPh sb="3" eb="4">
      <t>ケン</t>
    </rPh>
    <phoneticPr fontId="3"/>
  </si>
  <si>
    <t>090-5742-0865</t>
  </si>
  <si>
    <t>桑原慎一</t>
    <rPh sb="0" eb="2">
      <t>クワバラ</t>
    </rPh>
    <rPh sb="2" eb="4">
      <t>シンイチ</t>
    </rPh>
    <phoneticPr fontId="3"/>
  </si>
  <si>
    <t>090-2503-1173</t>
  </si>
  <si>
    <t>846-0014</t>
    <phoneticPr fontId="24"/>
  </si>
  <si>
    <t>FC エストレーベ</t>
    <phoneticPr fontId="24"/>
  </si>
  <si>
    <t>佐賀県多久市東多久町納所3975</t>
    <rPh sb="0" eb="12">
      <t>８４６－００１４</t>
    </rPh>
    <phoneticPr fontId="24"/>
  </si>
  <si>
    <t>090-7986-1069</t>
    <phoneticPr fontId="24"/>
  </si>
  <si>
    <t>yuyuken3975@yahoo.co.jp</t>
    <phoneticPr fontId="24"/>
  </si>
  <si>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</si>
  <si>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</si>
  <si>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</si>
  <si>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</si>
  <si>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</si>
  <si>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FC VALOR 唐津</t>
    <rPh sb="9" eb="11">
      <t>カラツ</t>
    </rPh>
    <phoneticPr fontId="2"/>
  </si>
  <si>
    <t>佐賀県唐津市竹木場5091</t>
    <rPh sb="0" eb="9">
      <t>８４７－０８８１</t>
    </rPh>
    <phoneticPr fontId="1"/>
  </si>
  <si>
    <t>0955-74-9714</t>
  </si>
  <si>
    <t>soumu1@onishi-kougyou.co.jp</t>
  </si>
  <si>
    <t>井本喬士</t>
    <rPh sb="0" eb="2">
      <t>イモト</t>
    </rPh>
    <rPh sb="2" eb="3">
      <t>キョウ</t>
    </rPh>
    <rPh sb="3" eb="4">
      <t>シ</t>
    </rPh>
    <phoneticPr fontId="3"/>
  </si>
  <si>
    <t>090-5482-6833</t>
  </si>
  <si>
    <t>849-0114</t>
    <phoneticPr fontId="1"/>
  </si>
  <si>
    <t>PLEASURE SC</t>
  </si>
  <si>
    <t>佐賀県三養基郡みやき町中津隈2670-2　A201</t>
    <rPh sb="0" eb="14">
      <t>８４９－０１１４</t>
    </rPh>
    <phoneticPr fontId="1"/>
  </si>
  <si>
    <t>090-3734-9068</t>
    <phoneticPr fontId="1"/>
  </si>
  <si>
    <t>info@pleasure.sc</t>
  </si>
  <si>
    <t>倉地伸一</t>
    <rPh sb="0" eb="2">
      <t>クラチ</t>
    </rPh>
    <rPh sb="2" eb="4">
      <t>シンイチ</t>
    </rPh>
    <phoneticPr fontId="2"/>
  </si>
  <si>
    <t>090-4485-6539</t>
    <phoneticPr fontId="1"/>
  </si>
  <si>
    <t>下西剛史</t>
    <rPh sb="0" eb="2">
      <t>シモニシ</t>
    </rPh>
    <rPh sb="2" eb="4">
      <t>ツヨシ</t>
    </rPh>
    <phoneticPr fontId="2"/>
  </si>
  <si>
    <t>090-5734-3545</t>
    <phoneticPr fontId="1"/>
  </si>
  <si>
    <t>山田秀昭</t>
    <rPh sb="0" eb="2">
      <t>ヤマダ</t>
    </rPh>
    <rPh sb="2" eb="4">
      <t>ヒデアキ</t>
    </rPh>
    <phoneticPr fontId="1"/>
  </si>
  <si>
    <t>080-3227-4477</t>
    <phoneticPr fontId="1"/>
  </si>
  <si>
    <t>849-0202</t>
    <phoneticPr fontId="1"/>
  </si>
  <si>
    <t>思斉館S.C</t>
    <rPh sb="0" eb="1">
      <t>シ</t>
    </rPh>
    <rPh sb="1" eb="2">
      <t>サイ</t>
    </rPh>
    <rPh sb="2" eb="3">
      <t>カン</t>
    </rPh>
    <phoneticPr fontId="24"/>
  </si>
  <si>
    <t>佐賀県佐賀市久保田町大字久富595-2</t>
    <rPh sb="0" eb="3">
      <t>サガケン</t>
    </rPh>
    <rPh sb="3" eb="6">
      <t>サガシ</t>
    </rPh>
    <rPh sb="6" eb="9">
      <t>クボタ</t>
    </rPh>
    <rPh sb="9" eb="10">
      <t>マチ</t>
    </rPh>
    <rPh sb="10" eb="12">
      <t>オオアザ</t>
    </rPh>
    <rPh sb="12" eb="14">
      <t>ヒサトミ</t>
    </rPh>
    <phoneticPr fontId="1"/>
  </si>
  <si>
    <t>0952-65-9724</t>
    <phoneticPr fontId="24"/>
  </si>
  <si>
    <t>fu123fu123@i.softbank.jp</t>
    <phoneticPr fontId="24"/>
  </si>
  <si>
    <t>今泉春喜</t>
    <rPh sb="0" eb="2">
      <t>イマイズミ</t>
    </rPh>
    <rPh sb="2" eb="4">
      <t>ハルキ</t>
    </rPh>
    <phoneticPr fontId="3"/>
  </si>
  <si>
    <t>080-2710-5690</t>
    <phoneticPr fontId="24"/>
  </si>
  <si>
    <t>中尾里恵</t>
    <rPh sb="0" eb="2">
      <t>ナカオ</t>
    </rPh>
    <rPh sb="2" eb="4">
      <t>リエ</t>
    </rPh>
    <phoneticPr fontId="3"/>
  </si>
  <si>
    <t>090-4488-2236</t>
    <phoneticPr fontId="24"/>
  </si>
  <si>
    <t>吉村</t>
    <rPh sb="0" eb="2">
      <t>ヨシムラ</t>
    </rPh>
    <phoneticPr fontId="1"/>
  </si>
  <si>
    <t>080-5201-3568</t>
    <phoneticPr fontId="1"/>
  </si>
  <si>
    <t>849-1312</t>
    <phoneticPr fontId="1"/>
  </si>
  <si>
    <t>FC レヴォーナ</t>
  </si>
  <si>
    <t>佐賀県鹿島市納富分甲284-1</t>
    <rPh sb="0" eb="9">
      <t>８４９－１３１２</t>
    </rPh>
    <rPh sb="9" eb="10">
      <t>コウ</t>
    </rPh>
    <phoneticPr fontId="1"/>
  </si>
  <si>
    <t>0954-62-5542</t>
  </si>
  <si>
    <t>revona2013@yahoo.co.jp</t>
  </si>
  <si>
    <t>峰松秀雄</t>
    <rPh sb="0" eb="2">
      <t>ミネマツ</t>
    </rPh>
    <rPh sb="2" eb="4">
      <t>ヒデオ</t>
    </rPh>
    <phoneticPr fontId="3"/>
  </si>
  <si>
    <t>090-8392-6419</t>
  </si>
  <si>
    <t>惟任邦嗣</t>
    <rPh sb="0" eb="2">
      <t>コレトウ</t>
    </rPh>
    <rPh sb="2" eb="3">
      <t>ホウ</t>
    </rPh>
    <rPh sb="3" eb="4">
      <t>ツグ</t>
    </rPh>
    <phoneticPr fontId="3"/>
  </si>
  <si>
    <t>090-4510-0793</t>
  </si>
  <si>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</si>
  <si>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</si>
  <si>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</si>
  <si>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</si>
  <si>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</si>
  <si>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</si>
  <si>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</si>
  <si>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</si>
  <si>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</si>
  <si>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長崎レインボーSC</t>
  </si>
  <si>
    <t>長崎県長崎市油木町11-16</t>
    <rPh sb="0" eb="9">
      <t>８５２－８０３５</t>
    </rPh>
    <phoneticPr fontId="1"/>
  </si>
  <si>
    <t>095-881-1915</t>
  </si>
  <si>
    <t>y.sadayuki@sea.plala.or.jp</t>
  </si>
  <si>
    <t>布志木大介</t>
    <rPh sb="0" eb="1">
      <t>ヌノ</t>
    </rPh>
    <rPh sb="1" eb="2">
      <t>シ</t>
    </rPh>
    <rPh sb="2" eb="3">
      <t>キ</t>
    </rPh>
    <rPh sb="3" eb="5">
      <t>ダイスケ</t>
    </rPh>
    <phoneticPr fontId="2"/>
  </si>
  <si>
    <t>山口定幸</t>
    <rPh sb="0" eb="2">
      <t>ヤマグチ</t>
    </rPh>
    <rPh sb="2" eb="4">
      <t>サダユキ</t>
    </rPh>
    <phoneticPr fontId="2"/>
  </si>
  <si>
    <t>090-1875-1521</t>
  </si>
  <si>
    <t>852-8123</t>
    <phoneticPr fontId="1"/>
  </si>
  <si>
    <t>ナガサキアシストサッカーユニオン</t>
    <phoneticPr fontId="24"/>
  </si>
  <si>
    <t>長崎県長崎市三原1-3-3-3036</t>
    <rPh sb="0" eb="8">
      <t>８５２－８１２３</t>
    </rPh>
    <phoneticPr fontId="1"/>
  </si>
  <si>
    <t>095-847-1679</t>
    <phoneticPr fontId="1"/>
  </si>
  <si>
    <t>095-847-1679</t>
  </si>
  <si>
    <t>yamamomo.3.19@khaki.plala.or.jp</t>
  </si>
  <si>
    <t>那須和彦</t>
    <rPh sb="0" eb="2">
      <t>ナス</t>
    </rPh>
    <rPh sb="2" eb="4">
      <t>カズヒコ</t>
    </rPh>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</si>
  <si>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</si>
  <si>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</si>
  <si>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</si>
  <si>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</si>
  <si>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</si>
  <si>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ritmo.tecnica.inteligencia.17@gmail.com</t>
    <phoneticPr fontId="1"/>
  </si>
  <si>
    <t>小國英雄</t>
    <rPh sb="0" eb="2">
      <t>オグニ</t>
    </rPh>
    <rPh sb="2" eb="4">
      <t>ヒデオ</t>
    </rPh>
    <phoneticPr fontId="2"/>
  </si>
  <si>
    <t>080-8378-5298</t>
    <phoneticPr fontId="1"/>
  </si>
  <si>
    <t>大西　真</t>
    <phoneticPr fontId="1"/>
  </si>
  <si>
    <t>090-3909-2676</t>
    <phoneticPr fontId="1"/>
  </si>
  <si>
    <t>854-0003</t>
    <phoneticPr fontId="24"/>
  </si>
  <si>
    <t>長崎FC</t>
    <rPh sb="0" eb="2">
      <t>ナガサキ</t>
    </rPh>
    <phoneticPr fontId="24"/>
  </si>
  <si>
    <t>長崎県諫早市泉町34-32</t>
    <rPh sb="0" eb="3">
      <t>ナガサキケン</t>
    </rPh>
    <rPh sb="3" eb="6">
      <t>イサハヤシ</t>
    </rPh>
    <rPh sb="6" eb="8">
      <t>イズミマチ</t>
    </rPh>
    <phoneticPr fontId="24"/>
  </si>
  <si>
    <t>0957-23-3967</t>
    <phoneticPr fontId="24"/>
  </si>
  <si>
    <t>spad4kw9@biscuit.ocn.ne.jp</t>
  </si>
  <si>
    <t>下田規貴</t>
    <rPh sb="0" eb="2">
      <t>シモダ</t>
    </rPh>
    <rPh sb="2" eb="3">
      <t>タダシ</t>
    </rPh>
    <rPh sb="3" eb="4">
      <t>タカ</t>
    </rPh>
    <phoneticPr fontId="24"/>
  </si>
  <si>
    <t>090-8833-5829</t>
    <phoneticPr fontId="24"/>
  </si>
  <si>
    <t>854-0302</t>
    <phoneticPr fontId="1"/>
  </si>
  <si>
    <t>雲仙アルディート</t>
  </si>
  <si>
    <t>長崎県雲仙市愛野町乙1203-2</t>
    <rPh sb="0" eb="10">
      <t>８５４－０３０２</t>
    </rPh>
    <phoneticPr fontId="1"/>
  </si>
  <si>
    <t>090-2961-5617</t>
  </si>
  <si>
    <t>0957-36-1029</t>
  </si>
  <si>
    <t>tsukada2006@yahoo.co.jp</t>
  </si>
  <si>
    <t>塚田準一</t>
    <rPh sb="0" eb="2">
      <t>ツカダ</t>
    </rPh>
    <rPh sb="2" eb="4">
      <t>ジュンイチ</t>
    </rPh>
    <phoneticPr fontId="2"/>
  </si>
  <si>
    <t>山口宇喜和</t>
    <rPh sb="0" eb="2">
      <t>ヤマグチ</t>
    </rPh>
    <rPh sb="2" eb="3">
      <t>サカイ</t>
    </rPh>
    <rPh sb="3" eb="5">
      <t>ヨシカズ</t>
    </rPh>
    <phoneticPr fontId="2"/>
  </si>
  <si>
    <t>080-4276-8081</t>
  </si>
  <si>
    <t>855-0851</t>
    <phoneticPr fontId="1"/>
  </si>
  <si>
    <t>FC・雲仙エスティオール</t>
    <phoneticPr fontId="24"/>
  </si>
  <si>
    <t>長崎県島原市萩原2-5248-1 ㈲雲仙自動車学校内</t>
    <rPh sb="0" eb="8">
      <t>８５５－０８５１</t>
    </rPh>
    <rPh sb="18" eb="20">
      <t>ウンゼン</t>
    </rPh>
    <rPh sb="20" eb="23">
      <t>ジドウシャ</t>
    </rPh>
    <rPh sb="23" eb="25">
      <t>ガッコウ</t>
    </rPh>
    <rPh sb="25" eb="26">
      <t>ナイ</t>
    </rPh>
    <phoneticPr fontId="1"/>
  </si>
  <si>
    <t>0957-63-1155</t>
    <phoneticPr fontId="1"/>
  </si>
  <si>
    <t>0957-63-5455</t>
  </si>
  <si>
    <t>fc_unzen2003@yahoo.co.jp</t>
  </si>
  <si>
    <t>村上正幸</t>
    <rPh sb="0" eb="2">
      <t>ムラカミ</t>
    </rPh>
    <rPh sb="2" eb="4">
      <t>マサユキ</t>
    </rPh>
    <phoneticPr fontId="1"/>
  </si>
  <si>
    <t>856-0034</t>
    <phoneticPr fontId="1"/>
  </si>
  <si>
    <t>セレージャFC</t>
  </si>
  <si>
    <t>長崎県大村市水計町917-1</t>
    <rPh sb="0" eb="9">
      <t>８５６－００３４</t>
    </rPh>
    <phoneticPr fontId="1"/>
  </si>
  <si>
    <t>0957-54-4749</t>
    <phoneticPr fontId="1"/>
  </si>
  <si>
    <t>nagasakicerejafc@yahoo.co.jp</t>
  </si>
  <si>
    <t>深潟央士</t>
    <rPh sb="0" eb="2">
      <t>フカカタ</t>
    </rPh>
    <rPh sb="2" eb="3">
      <t>ヒサシ</t>
    </rPh>
    <rPh sb="3" eb="4">
      <t>シ</t>
    </rPh>
    <phoneticPr fontId="2"/>
  </si>
  <si>
    <t>090-5920-7321</t>
  </si>
  <si>
    <t>856-0817</t>
    <phoneticPr fontId="1"/>
  </si>
  <si>
    <t>スネイルSC</t>
  </si>
  <si>
    <t>長崎県大村市古賀島町110番地3</t>
    <rPh sb="0" eb="10">
      <t>８５６－０８１７</t>
    </rPh>
    <rPh sb="13" eb="15">
      <t>バンチ</t>
    </rPh>
    <phoneticPr fontId="1"/>
  </si>
  <si>
    <t>0957-54-5729</t>
    <phoneticPr fontId="1"/>
  </si>
  <si>
    <t>snailisahaya@yahoo.co.jp</t>
    <phoneticPr fontId="1"/>
  </si>
  <si>
    <t>江口貴史</t>
    <rPh sb="0" eb="2">
      <t>エグチ</t>
    </rPh>
    <rPh sb="2" eb="4">
      <t>タカシ</t>
    </rPh>
    <phoneticPr fontId="2"/>
  </si>
  <si>
    <t>090-4353-4778</t>
  </si>
  <si>
    <t>獅子谷勝幸</t>
    <rPh sb="0" eb="2">
      <t>シシ</t>
    </rPh>
    <rPh sb="2" eb="3">
      <t>タニ</t>
    </rPh>
    <rPh sb="3" eb="5">
      <t>カツユキ</t>
    </rPh>
    <phoneticPr fontId="1"/>
  </si>
  <si>
    <t>080-5205-4083</t>
    <phoneticPr fontId="1"/>
  </si>
  <si>
    <t>857-0133</t>
    <phoneticPr fontId="24"/>
  </si>
  <si>
    <t>フットボールクラブ　ジュントス</t>
    <phoneticPr fontId="24"/>
  </si>
  <si>
    <t>長崎県佐世保市矢峰町172-1　102</t>
    <rPh sb="0" eb="10">
      <t>857-0133</t>
    </rPh>
    <phoneticPr fontId="24"/>
  </si>
  <si>
    <t>090-3078-9131</t>
    <phoneticPr fontId="24"/>
  </si>
  <si>
    <t>fc.juntos@tvs12.jp</t>
    <phoneticPr fontId="24"/>
  </si>
  <si>
    <t>松尾和樹</t>
    <rPh sb="0" eb="2">
      <t>マツオ</t>
    </rPh>
    <rPh sb="2" eb="4">
      <t>カズキ</t>
    </rPh>
    <phoneticPr fontId="24"/>
  </si>
  <si>
    <t>大瀬良祐史</t>
    <rPh sb="0" eb="3">
      <t>オオセラ</t>
    </rPh>
    <rPh sb="3" eb="5">
      <t>ユウジ</t>
    </rPh>
    <phoneticPr fontId="24"/>
  </si>
  <si>
    <t>080-8573-9663</t>
    <phoneticPr fontId="1"/>
  </si>
  <si>
    <t>川久保弘志</t>
    <rPh sb="0" eb="3">
      <t>カワクボ</t>
    </rPh>
    <rPh sb="3" eb="5">
      <t>ヒロシ</t>
    </rPh>
    <phoneticPr fontId="1"/>
  </si>
  <si>
    <t>090-2586-1712</t>
    <phoneticPr fontId="1"/>
  </si>
  <si>
    <t>859-3205</t>
    <phoneticPr fontId="24"/>
  </si>
  <si>
    <t>ヴェルスリアンFC</t>
    <phoneticPr fontId="24"/>
  </si>
  <si>
    <t>長崎県佐世保市田ノ浦町131-7</t>
    <rPh sb="0" eb="3">
      <t>ナガサキケン</t>
    </rPh>
    <rPh sb="3" eb="7">
      <t>サセボシ</t>
    </rPh>
    <rPh sb="7" eb="8">
      <t>タ</t>
    </rPh>
    <rPh sb="9" eb="11">
      <t>ウラチョウ</t>
    </rPh>
    <phoneticPr fontId="24"/>
  </si>
  <si>
    <t>090-4355-8104</t>
    <phoneticPr fontId="24"/>
  </si>
  <si>
    <t>0956-39-0021</t>
    <phoneticPr fontId="1"/>
  </si>
  <si>
    <t>hsrk5252@bb.tvs12.jp</t>
    <phoneticPr fontId="24"/>
  </si>
  <si>
    <t>柴藤裕貴</t>
    <rPh sb="0" eb="1">
      <t>シバ</t>
    </rPh>
    <rPh sb="1" eb="2">
      <t>フジ</t>
    </rPh>
    <rPh sb="2" eb="4">
      <t>ヒロキ</t>
    </rPh>
    <phoneticPr fontId="24"/>
  </si>
  <si>
    <t>090-4355-8104</t>
    <phoneticPr fontId="1"/>
  </si>
  <si>
    <t>金子一平</t>
    <phoneticPr fontId="1"/>
  </si>
  <si>
    <t>080-6417-6770</t>
    <phoneticPr fontId="1"/>
  </si>
  <si>
    <t>岩永廣継</t>
    <phoneticPr fontId="1"/>
  </si>
  <si>
    <t>090-8666-2828</t>
    <phoneticPr fontId="1"/>
  </si>
  <si>
    <t>859-3216</t>
    <phoneticPr fontId="1"/>
  </si>
  <si>
    <t>Valorosa nagasaki IMURA</t>
    <phoneticPr fontId="24"/>
  </si>
  <si>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</si>
  <si>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</si>
  <si>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</si>
  <si>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</si>
  <si>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</si>
  <si>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</si>
  <si>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</si>
  <si>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ジュラーレ佐世保</t>
  </si>
  <si>
    <t>長崎県佐世保市有福町4205-22</t>
    <rPh sb="0" eb="10">
      <t>８５９－３２４１</t>
    </rPh>
    <phoneticPr fontId="1"/>
  </si>
  <si>
    <t>0956-58-5305</t>
  </si>
  <si>
    <t>giurare2009@yahoo.co.jp</t>
  </si>
  <si>
    <t>萩原聖一郎</t>
    <rPh sb="0" eb="2">
      <t>ハギワラ</t>
    </rPh>
    <rPh sb="2" eb="5">
      <t>セイイチロウ</t>
    </rPh>
    <phoneticPr fontId="3"/>
  </si>
  <si>
    <t>090-2500-8002</t>
  </si>
  <si>
    <t>860-0081</t>
    <phoneticPr fontId="1"/>
  </si>
  <si>
    <t>熊本市立京陵中学校</t>
    <rPh sb="0" eb="2">
      <t>クマモト</t>
    </rPh>
    <rPh sb="2" eb="4">
      <t>シリツ</t>
    </rPh>
    <rPh sb="4" eb="5">
      <t>ケイ</t>
    </rPh>
    <rPh sb="5" eb="6">
      <t>リョウ</t>
    </rPh>
    <rPh sb="6" eb="9">
      <t>チュウガッコウ</t>
    </rPh>
    <phoneticPr fontId="2"/>
  </si>
  <si>
    <t>熊本県熊本市中央区京町本丁1-14</t>
    <rPh sb="0" eb="3">
      <t>クマモトケン</t>
    </rPh>
    <rPh sb="3" eb="6">
      <t>クマモトシ</t>
    </rPh>
    <rPh sb="6" eb="9">
      <t>チュウオウク</t>
    </rPh>
    <rPh sb="9" eb="11">
      <t>キョウマチ</t>
    </rPh>
    <rPh sb="11" eb="13">
      <t>ホンチョウ</t>
    </rPh>
    <phoneticPr fontId="1"/>
  </si>
  <si>
    <t>096-354-1316</t>
    <phoneticPr fontId="1"/>
  </si>
  <si>
    <t>096-351-5610</t>
    <phoneticPr fontId="1"/>
  </si>
  <si>
    <t>kawamoto.toshiya@t.kumamoto-kmm.ed.jp</t>
  </si>
  <si>
    <t>川本敏也</t>
    <rPh sb="0" eb="2">
      <t>カワモト</t>
    </rPh>
    <rPh sb="2" eb="4">
      <t>トシヤ</t>
    </rPh>
    <phoneticPr fontId="1"/>
  </si>
  <si>
    <t>090-5283-5614</t>
    <phoneticPr fontId="1"/>
  </si>
  <si>
    <t>西岡智洋</t>
    <rPh sb="0" eb="2">
      <t>ニシオカ</t>
    </rPh>
    <rPh sb="2" eb="4">
      <t>トモヒロ</t>
    </rPh>
    <phoneticPr fontId="1"/>
  </si>
  <si>
    <t>090-8620-3978</t>
    <phoneticPr fontId="1"/>
  </si>
  <si>
    <t>861-0304</t>
    <phoneticPr fontId="24"/>
  </si>
  <si>
    <t>熊本スクデット</t>
    <rPh sb="0" eb="2">
      <t>クマモト</t>
    </rPh>
    <phoneticPr fontId="24"/>
  </si>
  <si>
    <t>熊本県山鹿市鹿本町御宇田278-12</t>
    <rPh sb="0" eb="12">
      <t>861-0304</t>
    </rPh>
    <phoneticPr fontId="24"/>
  </si>
  <si>
    <t>090-2394-7448</t>
    <phoneticPr fontId="24"/>
  </si>
  <si>
    <t>scudettofcsfida@yahoo.co.jp</t>
    <phoneticPr fontId="24"/>
  </si>
  <si>
    <t>宅間孝明</t>
    <rPh sb="0" eb="2">
      <t>タクマ</t>
    </rPh>
    <rPh sb="2" eb="4">
      <t>タカアキ</t>
    </rPh>
    <phoneticPr fontId="24"/>
  </si>
  <si>
    <t>秋築謙太郎</t>
    <rPh sb="0" eb="1">
      <t>アキ</t>
    </rPh>
    <rPh sb="1" eb="2">
      <t>チク</t>
    </rPh>
    <rPh sb="2" eb="3">
      <t>ケン</t>
    </rPh>
    <rPh sb="3" eb="5">
      <t>タロウ</t>
    </rPh>
    <phoneticPr fontId="24"/>
  </si>
  <si>
    <t>861-1201</t>
    <phoneticPr fontId="1"/>
  </si>
  <si>
    <t>FC VIVO</t>
  </si>
  <si>
    <t>熊本県菊池市泗水町吉富175-17　グレース吉富A-101</t>
    <rPh sb="0" eb="11">
      <t>８６１－１２０１</t>
    </rPh>
    <rPh sb="22" eb="24">
      <t>ヨシトミ</t>
    </rPh>
    <phoneticPr fontId="1"/>
  </si>
  <si>
    <t>080-3026-3206</t>
    <phoneticPr fontId="1"/>
  </si>
  <si>
    <t>096-359-7966</t>
    <phoneticPr fontId="1"/>
  </si>
  <si>
    <t>vivo1041@yahoo.co.jp</t>
  </si>
  <si>
    <t>吉田康二</t>
    <rPh sb="0" eb="2">
      <t>ヨシダ</t>
    </rPh>
    <rPh sb="2" eb="3">
      <t>ヤス</t>
    </rPh>
    <rPh sb="3" eb="4">
      <t>ニ</t>
    </rPh>
    <phoneticPr fontId="1"/>
  </si>
  <si>
    <t>861-2101</t>
    <phoneticPr fontId="24"/>
  </si>
  <si>
    <t>桜木中学校サッカー部</t>
    <rPh sb="0" eb="2">
      <t>サクラギ</t>
    </rPh>
    <rPh sb="2" eb="5">
      <t>チュウガッコウ</t>
    </rPh>
    <rPh sb="9" eb="10">
      <t>ブ</t>
    </rPh>
    <phoneticPr fontId="24"/>
  </si>
  <si>
    <t>熊本県熊本市東区桜木４丁目13-23</t>
    <rPh sb="0" eb="10">
      <t>８６１－２１０１</t>
    </rPh>
    <rPh sb="11" eb="13">
      <t>チョウメ</t>
    </rPh>
    <phoneticPr fontId="24"/>
  </si>
  <si>
    <t>096-365-1641</t>
    <phoneticPr fontId="24"/>
  </si>
  <si>
    <t>096-365-1705</t>
    <phoneticPr fontId="24"/>
  </si>
  <si>
    <t>gottin@utopia.ocn.ne.jp</t>
    <phoneticPr fontId="24"/>
  </si>
  <si>
    <t>harada.tamio@city.kumamoto.lg.jp</t>
  </si>
  <si>
    <t>川越公裕</t>
    <rPh sb="0" eb="2">
      <t>カワゴエ</t>
    </rPh>
    <rPh sb="2" eb="4">
      <t>キミヒロ</t>
    </rPh>
    <phoneticPr fontId="24"/>
  </si>
  <si>
    <t>090-4988-0682</t>
    <phoneticPr fontId="24"/>
  </si>
  <si>
    <t>原田民雄</t>
    <rPh sb="0" eb="2">
      <t>ハラダ</t>
    </rPh>
    <rPh sb="2" eb="4">
      <t>タミオ</t>
    </rPh>
    <phoneticPr fontId="24"/>
  </si>
  <si>
    <t>090-7441-0723</t>
    <phoneticPr fontId="24"/>
  </si>
  <si>
    <t>861-2236</t>
    <phoneticPr fontId="1"/>
  </si>
  <si>
    <t>FC ESPACIO熊本</t>
  </si>
  <si>
    <t>熊本県上益城郡益城町広崎1039-4　グローリー花立Ⅱ101号</t>
    <rPh sb="0" eb="12">
      <t>８６１－２２３６</t>
    </rPh>
    <rPh sb="24" eb="25">
      <t>ハナ</t>
    </rPh>
    <rPh sb="25" eb="26">
      <t>タチ</t>
    </rPh>
    <rPh sb="30" eb="31">
      <t>ゴウ</t>
    </rPh>
    <phoneticPr fontId="1"/>
  </si>
  <si>
    <t>090-7158-7494</t>
    <phoneticPr fontId="1"/>
  </si>
  <si>
    <t>096-289-8815</t>
    <phoneticPr fontId="1"/>
  </si>
  <si>
    <t>yuji-koga728@nexyzbb.ne.jp</t>
  </si>
  <si>
    <t>古閑裕二</t>
    <rPh sb="0" eb="2">
      <t>コガ</t>
    </rPh>
    <rPh sb="2" eb="4">
      <t>ユウジ</t>
    </rPh>
    <phoneticPr fontId="3"/>
  </si>
  <si>
    <t>090-7158-7494</t>
  </si>
  <si>
    <t>861-2404</t>
    <phoneticPr fontId="1"/>
  </si>
  <si>
    <t>ビアンカスにしはら</t>
  </si>
  <si>
    <t>熊本県阿蘇郡西原村河原2231</t>
    <rPh sb="0" eb="11">
      <t>８６１－２４０４</t>
    </rPh>
    <phoneticPr fontId="1"/>
  </si>
  <si>
    <t>090-1974-9572</t>
    <phoneticPr fontId="1"/>
  </si>
  <si>
    <t>096-340-4353</t>
  </si>
  <si>
    <t>kmyqs972@yahoo.co.jp</t>
  </si>
  <si>
    <t>古賀 薫</t>
    <rPh sb="0" eb="2">
      <t>コガ</t>
    </rPh>
    <rPh sb="3" eb="4">
      <t>カオル</t>
    </rPh>
    <phoneticPr fontId="1"/>
  </si>
  <si>
    <t>090-3325-0891</t>
    <phoneticPr fontId="1"/>
  </si>
  <si>
    <t>内山義久</t>
    <rPh sb="0" eb="2">
      <t>ウチヤマ</t>
    </rPh>
    <rPh sb="2" eb="4">
      <t>ヨシヒサ</t>
    </rPh>
    <phoneticPr fontId="1"/>
  </si>
  <si>
    <t>861-4101</t>
    <phoneticPr fontId="24"/>
  </si>
  <si>
    <t>日吉中学校</t>
    <rPh sb="0" eb="2">
      <t>ヒヨシ</t>
    </rPh>
    <rPh sb="2" eb="5">
      <t>チュウガッコウ</t>
    </rPh>
    <phoneticPr fontId="24"/>
  </si>
  <si>
    <t>熊本県熊本市南区近見5丁目5番1号</t>
    <rPh sb="0" eb="10">
      <t>861-4101</t>
    </rPh>
    <rPh sb="11" eb="13">
      <t>チョウメ</t>
    </rPh>
    <rPh sb="14" eb="15">
      <t>バン</t>
    </rPh>
    <rPh sb="16" eb="17">
      <t>ゴウ</t>
    </rPh>
    <phoneticPr fontId="24"/>
  </si>
  <si>
    <t>096-351-6442</t>
    <phoneticPr fontId="24"/>
  </si>
  <si>
    <t>096-351-6447</t>
    <phoneticPr fontId="24"/>
  </si>
  <si>
    <t>yamada.takahiro@t.kumamoto-kmm.ed.jp</t>
    <phoneticPr fontId="24"/>
  </si>
  <si>
    <t>junji112001@yahoo.co.jp</t>
    <phoneticPr fontId="24"/>
  </si>
  <si>
    <t>山田崇宏</t>
    <rPh sb="0" eb="2">
      <t>ヤマダ</t>
    </rPh>
    <rPh sb="2" eb="4">
      <t>タカヒロ</t>
    </rPh>
    <phoneticPr fontId="24"/>
  </si>
  <si>
    <t>090-1345-2759</t>
    <phoneticPr fontId="24"/>
  </si>
  <si>
    <t>861-4125</t>
    <phoneticPr fontId="24"/>
  </si>
  <si>
    <t>天明中学校</t>
    <rPh sb="0" eb="2">
      <t>テンメイ</t>
    </rPh>
    <phoneticPr fontId="2"/>
  </si>
  <si>
    <t>熊本県熊本市奥古閑町2146-1</t>
    <rPh sb="0" eb="10">
      <t>８６１－４１２５</t>
    </rPh>
    <phoneticPr fontId="24"/>
  </si>
  <si>
    <t>096-223-0038</t>
  </si>
  <si>
    <t>096-223-0283</t>
  </si>
  <si>
    <t>jun481231@gmail.com</t>
    <phoneticPr fontId="24"/>
  </si>
  <si>
    <t>木原潤一郎</t>
    <rPh sb="0" eb="2">
      <t>キハラ</t>
    </rPh>
    <rPh sb="2" eb="5">
      <t>ジュンイチロウ</t>
    </rPh>
    <phoneticPr fontId="2"/>
  </si>
  <si>
    <t>090-7395-1101</t>
    <phoneticPr fontId="1"/>
  </si>
  <si>
    <t>西岡　努</t>
    <rPh sb="0" eb="2">
      <t>ニシオカ</t>
    </rPh>
    <rPh sb="3" eb="4">
      <t>ツトム</t>
    </rPh>
    <phoneticPr fontId="1"/>
  </si>
  <si>
    <t>090-8765-9670</t>
    <phoneticPr fontId="1"/>
  </si>
  <si>
    <t>861-4133</t>
    <phoneticPr fontId="24"/>
  </si>
  <si>
    <t>力合中学校サッカー部</t>
    <rPh sb="0" eb="2">
      <t>リキゴウ</t>
    </rPh>
    <rPh sb="2" eb="5">
      <t>チュウガッコウ</t>
    </rPh>
    <rPh sb="9" eb="10">
      <t>ブ</t>
    </rPh>
    <phoneticPr fontId="24"/>
  </si>
  <si>
    <t>熊本県熊本市南区島町5-8-1</t>
    <rPh sb="0" eb="3">
      <t>クマモトケン</t>
    </rPh>
    <rPh sb="3" eb="6">
      <t>クマモトシ</t>
    </rPh>
    <rPh sb="6" eb="8">
      <t>ミナミク</t>
    </rPh>
    <rPh sb="8" eb="10">
      <t>シママチ</t>
    </rPh>
    <phoneticPr fontId="24"/>
  </si>
  <si>
    <t>096-358-6454</t>
    <phoneticPr fontId="24"/>
  </si>
  <si>
    <t>096-358-6487</t>
    <phoneticPr fontId="24"/>
  </si>
  <si>
    <t>moaissjp@yahoo.co.jp</t>
    <phoneticPr fontId="24"/>
  </si>
  <si>
    <t>坂本正二</t>
    <rPh sb="0" eb="2">
      <t>サカモト</t>
    </rPh>
    <rPh sb="2" eb="4">
      <t>ショウジ</t>
    </rPh>
    <phoneticPr fontId="24"/>
  </si>
  <si>
    <t>090-9561-9239</t>
    <phoneticPr fontId="24"/>
  </si>
  <si>
    <t>舛田大生</t>
    <rPh sb="0" eb="2">
      <t>マスダ</t>
    </rPh>
    <rPh sb="2" eb="3">
      <t>オオ</t>
    </rPh>
    <rPh sb="3" eb="4">
      <t>イ</t>
    </rPh>
    <phoneticPr fontId="24"/>
  </si>
  <si>
    <t>090-8393-5930</t>
    <phoneticPr fontId="24"/>
  </si>
  <si>
    <t>861-4154</t>
    <phoneticPr fontId="1"/>
  </si>
  <si>
    <t>富合中学校</t>
    <rPh sb="0" eb="2">
      <t>トミアイ</t>
    </rPh>
    <rPh sb="2" eb="5">
      <t>チュウガッコウ</t>
    </rPh>
    <phoneticPr fontId="24"/>
  </si>
  <si>
    <t>熊本県熊本市南区富合町平原56</t>
    <rPh sb="0" eb="3">
      <t>クマモトケン</t>
    </rPh>
    <rPh sb="3" eb="6">
      <t>クマモトシ</t>
    </rPh>
    <rPh sb="6" eb="8">
      <t>ミナミク</t>
    </rPh>
    <rPh sb="8" eb="11">
      <t>トミアイマチ</t>
    </rPh>
    <rPh sb="11" eb="13">
      <t>ヒラハラ</t>
    </rPh>
    <phoneticPr fontId="1"/>
  </si>
  <si>
    <t>096-357-4343</t>
    <phoneticPr fontId="1"/>
  </si>
  <si>
    <t>096-357-4344</t>
    <phoneticPr fontId="1"/>
  </si>
  <si>
    <t>sakatchi74@gmail.com</t>
    <phoneticPr fontId="24"/>
  </si>
  <si>
    <t>坂梨彰寛</t>
    <rPh sb="0" eb="2">
      <t>サカナシ</t>
    </rPh>
    <rPh sb="2" eb="3">
      <t>アキラ</t>
    </rPh>
    <rPh sb="3" eb="4">
      <t>ヒロシ</t>
    </rPh>
    <phoneticPr fontId="3"/>
  </si>
  <si>
    <t>090-4484-9495</t>
    <phoneticPr fontId="24"/>
  </si>
  <si>
    <t>861-4172</t>
    <phoneticPr fontId="1"/>
  </si>
  <si>
    <t>ソレッソ熊本</t>
  </si>
  <si>
    <t>熊本県熊本市南区御幸笛田５丁目7-73</t>
    <rPh sb="0" eb="3">
      <t>クマモトケン</t>
    </rPh>
    <rPh sb="3" eb="6">
      <t>クマモトシ</t>
    </rPh>
    <rPh sb="6" eb="8">
      <t>ミナミク</t>
    </rPh>
    <rPh sb="8" eb="10">
      <t>ミユキ</t>
    </rPh>
    <rPh sb="10" eb="12">
      <t>フエダ</t>
    </rPh>
    <rPh sb="13" eb="15">
      <t>チョウメ</t>
    </rPh>
    <phoneticPr fontId="1"/>
  </si>
  <si>
    <t>090-9590-4664</t>
    <phoneticPr fontId="1"/>
  </si>
  <si>
    <t>096-368-5100</t>
  </si>
  <si>
    <t>sorriso714@yahoo.co.jp</t>
  </si>
  <si>
    <t>広川龍介</t>
    <rPh sb="0" eb="2">
      <t>ヒロカワ</t>
    </rPh>
    <rPh sb="2" eb="4">
      <t>リュウスケ</t>
    </rPh>
    <phoneticPr fontId="2"/>
  </si>
  <si>
    <t>090-9590-4664</t>
  </si>
  <si>
    <t>田上成希</t>
    <rPh sb="0" eb="2">
      <t>タノウエ</t>
    </rPh>
    <rPh sb="2" eb="4">
      <t>ナルキ</t>
    </rPh>
    <phoneticPr fontId="2"/>
  </si>
  <si>
    <t>090-7459-0797</t>
  </si>
  <si>
    <t>柳瀬潤平</t>
    <rPh sb="0" eb="1">
      <t>ヤナギ</t>
    </rPh>
    <rPh sb="1" eb="2">
      <t>セ</t>
    </rPh>
    <rPh sb="2" eb="3">
      <t>ジュン</t>
    </rPh>
    <rPh sb="3" eb="4">
      <t>タイ</t>
    </rPh>
    <phoneticPr fontId="1"/>
  </si>
  <si>
    <t>080-1714-9141</t>
    <phoneticPr fontId="1"/>
  </si>
  <si>
    <t>861-5525</t>
    <phoneticPr fontId="1"/>
  </si>
  <si>
    <t>シャルムFC熊本</t>
  </si>
  <si>
    <t>熊本県熊本市北区徳王1-6-52 ＴＫＵぷらざ1Ｆ</t>
    <rPh sb="0" eb="10">
      <t>８６１－５５２５</t>
    </rPh>
    <phoneticPr fontId="1"/>
  </si>
  <si>
    <t>096-326-3121</t>
    <phoneticPr fontId="1"/>
  </si>
  <si>
    <t>096-326-3148</t>
  </si>
  <si>
    <t>s.harada713@gmail.com</t>
    <phoneticPr fontId="1"/>
  </si>
  <si>
    <t>原田茂浩</t>
    <rPh sb="0" eb="2">
      <t>ハラダ</t>
    </rPh>
    <rPh sb="2" eb="4">
      <t>シゲヒロ</t>
    </rPh>
    <phoneticPr fontId="1"/>
  </si>
  <si>
    <t>090-2398-9577</t>
    <phoneticPr fontId="1"/>
  </si>
  <si>
    <t>浦谷俊希</t>
    <rPh sb="0" eb="2">
      <t>ウラタニ</t>
    </rPh>
    <rPh sb="2" eb="4">
      <t>トシキ</t>
    </rPh>
    <phoneticPr fontId="1"/>
  </si>
  <si>
    <t>080-8393-3302</t>
    <phoneticPr fontId="1"/>
  </si>
  <si>
    <t>861-8029</t>
    <phoneticPr fontId="1"/>
  </si>
  <si>
    <t>FCクラッキ</t>
  </si>
  <si>
    <t>熊本県熊本市東区西原3丁目4-22</t>
    <rPh sb="0" eb="3">
      <t>クマモトケン</t>
    </rPh>
    <rPh sb="3" eb="6">
      <t>クマモトシ</t>
    </rPh>
    <rPh sb="6" eb="8">
      <t>ヒガシク</t>
    </rPh>
    <rPh sb="8" eb="10">
      <t>ニシハラ</t>
    </rPh>
    <rPh sb="11" eb="13">
      <t>チョウメ</t>
    </rPh>
    <phoneticPr fontId="1"/>
  </si>
  <si>
    <t>096-285-4649</t>
  </si>
  <si>
    <t>shikao@uma.bbiq.jp</t>
  </si>
  <si>
    <t>鹿尾英司</t>
    <rPh sb="0" eb="1">
      <t>シカ</t>
    </rPh>
    <rPh sb="1" eb="2">
      <t>オ</t>
    </rPh>
    <rPh sb="2" eb="4">
      <t>ヒデシ</t>
    </rPh>
    <phoneticPr fontId="3"/>
  </si>
  <si>
    <t>090-7463-1369</t>
  </si>
  <si>
    <t>861-8038</t>
    <phoneticPr fontId="1"/>
  </si>
  <si>
    <t>アルバランシア熊本</t>
    <phoneticPr fontId="1"/>
  </si>
  <si>
    <t>熊本県熊本市東区長嶺東6-1-7</t>
    <rPh sb="0" eb="11">
      <t>８６１－８０３８</t>
    </rPh>
    <phoneticPr fontId="1"/>
  </si>
  <si>
    <t>096-349-6430</t>
    <phoneticPr fontId="1"/>
  </si>
  <si>
    <t>096-349-6431</t>
  </si>
  <si>
    <t>albarancia-kumamoto@yahoo.co.jp</t>
    <phoneticPr fontId="24"/>
  </si>
  <si>
    <t>森尾祐次</t>
    <phoneticPr fontId="1"/>
  </si>
  <si>
    <t>090-1343-6946</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</si>
  <si>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</si>
  <si>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</si>
  <si>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</si>
  <si>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</si>
  <si>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</si>
  <si>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</si>
  <si>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</si>
  <si>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</si>
  <si>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</si>
  <si>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熊本県熊本市東区長嶺南3-1-107</t>
    <rPh sb="0" eb="11">
      <t>８６１－８０３９</t>
    </rPh>
    <phoneticPr fontId="1"/>
  </si>
  <si>
    <t>096-385-0676</t>
  </si>
  <si>
    <t>096-385-0649</t>
  </si>
  <si>
    <t>Shota.Tokunaga@kumamoto-ymca.org</t>
  </si>
  <si>
    <t>徳永祥太</t>
    <rPh sb="0" eb="2">
      <t>トクナガ</t>
    </rPh>
    <rPh sb="2" eb="4">
      <t>ショウタ</t>
    </rPh>
    <phoneticPr fontId="2"/>
  </si>
  <si>
    <t>090-5485-1969</t>
  </si>
  <si>
    <t>水田祐輔</t>
    <rPh sb="0" eb="2">
      <t>ミズタ</t>
    </rPh>
    <rPh sb="2" eb="4">
      <t>ユウスケ</t>
    </rPh>
    <phoneticPr fontId="2"/>
  </si>
  <si>
    <t>090-5733-3388</t>
  </si>
  <si>
    <t>861-8043</t>
    <phoneticPr fontId="1"/>
  </si>
  <si>
    <t>エンフレンテ熊本</t>
    <phoneticPr fontId="24"/>
  </si>
  <si>
    <t>熊本県熊本市東区戸島西7-3-20</t>
    <rPh sb="0" eb="11">
      <t>８６１－８０４３</t>
    </rPh>
    <phoneticPr fontId="1"/>
  </si>
  <si>
    <t>096-227-7505</t>
  </si>
  <si>
    <t>096-227-7506</t>
  </si>
  <si>
    <t>RSC26353@nifty.com</t>
  </si>
  <si>
    <t>工藤幸輝</t>
    <rPh sb="0" eb="2">
      <t>クドウ</t>
    </rPh>
    <rPh sb="2" eb="3">
      <t>コウ</t>
    </rPh>
    <rPh sb="3" eb="4">
      <t>テル</t>
    </rPh>
    <phoneticPr fontId="2"/>
  </si>
  <si>
    <t>岩本翔太</t>
    <rPh sb="0" eb="2">
      <t>イワモト</t>
    </rPh>
    <rPh sb="2" eb="4">
      <t>ショウタ</t>
    </rPh>
    <phoneticPr fontId="2"/>
  </si>
  <si>
    <t>090-5386-5537</t>
  </si>
  <si>
    <t>861-8045</t>
    <phoneticPr fontId="1"/>
  </si>
  <si>
    <t>アルマラッゾ熊本</t>
    <rPh sb="6" eb="8">
      <t>クマモト</t>
    </rPh>
    <phoneticPr fontId="2"/>
  </si>
  <si>
    <t>熊本県熊本市東区小山2丁目20-100　203</t>
    <rPh sb="0" eb="10">
      <t>861-8045</t>
    </rPh>
    <rPh sb="11" eb="13">
      <t>チョウメ</t>
    </rPh>
    <phoneticPr fontId="1"/>
  </si>
  <si>
    <t>090-4344-6332</t>
    <phoneticPr fontId="24"/>
  </si>
  <si>
    <t>096-285-7640</t>
    <phoneticPr fontId="24"/>
  </si>
  <si>
    <t>fcalmalazo_1@ivy.ocn.ne.jp</t>
  </si>
  <si>
    <t>角田　亮</t>
    <rPh sb="0" eb="2">
      <t>カクタ</t>
    </rPh>
    <rPh sb="3" eb="4">
      <t>リョウ</t>
    </rPh>
    <phoneticPr fontId="2"/>
  </si>
  <si>
    <t>090-4344-6332</t>
  </si>
  <si>
    <t>東　賢太郎</t>
    <rPh sb="0" eb="1">
      <t>ヒガシ</t>
    </rPh>
    <rPh sb="2" eb="5">
      <t>ケンタロウ</t>
    </rPh>
    <phoneticPr fontId="1"/>
  </si>
  <si>
    <t>090-5489-3966</t>
    <phoneticPr fontId="1"/>
  </si>
  <si>
    <t>861-8064</t>
    <phoneticPr fontId="24"/>
  </si>
  <si>
    <t>BOASORTE.FC</t>
    <phoneticPr fontId="24"/>
  </si>
  <si>
    <t>熊本県熊本市北区八景水谷３丁目3-153</t>
    <rPh sb="0" eb="12">
      <t>８６１－８０６４</t>
    </rPh>
    <rPh sb="13" eb="15">
      <t>チョウメ</t>
    </rPh>
    <phoneticPr fontId="24"/>
  </si>
  <si>
    <t>096-346-7846</t>
    <phoneticPr fontId="24"/>
  </si>
  <si>
    <t>puente20131412@gmail.com</t>
    <phoneticPr fontId="24"/>
  </si>
  <si>
    <t>中西済仁</t>
    <rPh sb="0" eb="2">
      <t>ナカニシ</t>
    </rPh>
    <rPh sb="2" eb="3">
      <t>サイ</t>
    </rPh>
    <rPh sb="3" eb="4">
      <t>ジン</t>
    </rPh>
    <phoneticPr fontId="24"/>
  </si>
  <si>
    <t>080-1766-5219</t>
    <phoneticPr fontId="24"/>
  </si>
  <si>
    <t>吉田裕二</t>
    <rPh sb="0" eb="2">
      <t>ヨシダ</t>
    </rPh>
    <rPh sb="2" eb="4">
      <t>ユウジ</t>
    </rPh>
    <phoneticPr fontId="24"/>
  </si>
  <si>
    <t>090-6426-6705</t>
    <phoneticPr fontId="24"/>
  </si>
  <si>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</si>
  <si>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</si>
  <si>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</si>
  <si>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</si>
  <si>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</si>
  <si>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</si>
  <si>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</si>
  <si>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</si>
  <si>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</si>
  <si>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</si>
  <si>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</si>
  <si>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</si>
  <si>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</si>
  <si>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</si>
  <si>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ip.gijutu@gmail.com</t>
    <phoneticPr fontId="24"/>
  </si>
  <si>
    <t>松永優三</t>
    <rPh sb="0" eb="2">
      <t>マツナガ</t>
    </rPh>
    <rPh sb="2" eb="3">
      <t>ユウ</t>
    </rPh>
    <rPh sb="3" eb="4">
      <t>サン</t>
    </rPh>
    <phoneticPr fontId="1"/>
  </si>
  <si>
    <t>090-4358-9994</t>
    <phoneticPr fontId="1"/>
  </si>
  <si>
    <t>岩波一平</t>
    <rPh sb="0" eb="2">
      <t>イワナミ</t>
    </rPh>
    <rPh sb="2" eb="4">
      <t>イッペイ</t>
    </rPh>
    <phoneticPr fontId="1"/>
  </si>
  <si>
    <t>090-5284-6780</t>
    <phoneticPr fontId="1"/>
  </si>
  <si>
    <t>FC．CONQUESTA</t>
  </si>
  <si>
    <t>熊本県熊本市北区清水新地4-7-67</t>
    <rPh sb="0" eb="12">
      <t>８６１－８０７５</t>
    </rPh>
    <phoneticPr fontId="1"/>
  </si>
  <si>
    <t>096-345-7025</t>
    <phoneticPr fontId="1"/>
  </si>
  <si>
    <t>096-345-7025</t>
  </si>
  <si>
    <t>espada.fc-06@docomo.ne.jp</t>
  </si>
  <si>
    <t>島村征志</t>
    <rPh sb="0" eb="2">
      <t>シマムラ</t>
    </rPh>
    <rPh sb="2" eb="4">
      <t>マサシ</t>
    </rPh>
    <phoneticPr fontId="1"/>
  </si>
  <si>
    <t>862-0912</t>
    <phoneticPr fontId="1"/>
  </si>
  <si>
    <t>太陽SC熊本</t>
  </si>
  <si>
    <t>熊本県熊本市東区錦ケ丘5-19</t>
    <rPh sb="0" eb="3">
      <t>クマモトケン</t>
    </rPh>
    <rPh sb="3" eb="6">
      <t>クマモトシ</t>
    </rPh>
    <rPh sb="6" eb="8">
      <t>ヒガシク</t>
    </rPh>
    <rPh sb="8" eb="11">
      <t>ニシキガオカ</t>
    </rPh>
    <phoneticPr fontId="1"/>
  </si>
  <si>
    <t>096-360-8889</t>
  </si>
  <si>
    <t>096-360-8899</t>
  </si>
  <si>
    <t>kumamoto2@taiyo-sports.com</t>
  </si>
  <si>
    <t>大野　良</t>
    <rPh sb="0" eb="2">
      <t>オオノ</t>
    </rPh>
    <rPh sb="3" eb="4">
      <t>リョウ</t>
    </rPh>
    <phoneticPr fontId="2"/>
  </si>
  <si>
    <t>090-7371-1261</t>
  </si>
  <si>
    <t>下小牧正登</t>
    <rPh sb="0" eb="1">
      <t>シタ</t>
    </rPh>
    <rPh sb="1" eb="3">
      <t>コマキ</t>
    </rPh>
    <rPh sb="3" eb="4">
      <t>マサ</t>
    </rPh>
    <rPh sb="4" eb="5">
      <t>ノボ</t>
    </rPh>
    <phoneticPr fontId="1"/>
  </si>
  <si>
    <t>090-8623-4737</t>
    <phoneticPr fontId="1"/>
  </si>
  <si>
    <t>上野　諒</t>
    <rPh sb="0" eb="2">
      <t>ウエノ</t>
    </rPh>
    <rPh sb="3" eb="4">
      <t>リョウ</t>
    </rPh>
    <phoneticPr fontId="1"/>
  </si>
  <si>
    <t>080-1756-8799</t>
    <phoneticPr fontId="1"/>
  </si>
  <si>
    <t>862-0924</t>
    <phoneticPr fontId="1"/>
  </si>
  <si>
    <t>帯山中学校サッカー部</t>
    <rPh sb="0" eb="1">
      <t>オビ</t>
    </rPh>
    <rPh sb="1" eb="2">
      <t>ヤマ</t>
    </rPh>
    <rPh sb="2" eb="5">
      <t>チュウガッコウ</t>
    </rPh>
    <phoneticPr fontId="2"/>
  </si>
  <si>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</si>
  <si>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096-383-1288</t>
  </si>
  <si>
    <t>096-383-1349</t>
  </si>
  <si>
    <t>川上治久</t>
    <rPh sb="0" eb="2">
      <t>カワカミ</t>
    </rPh>
    <rPh sb="2" eb="4">
      <t>ハルヒサ</t>
    </rPh>
    <phoneticPr fontId="2"/>
  </si>
  <si>
    <t>080-5200-1599</t>
  </si>
  <si>
    <t>茂利良公</t>
    <rPh sb="0" eb="1">
      <t>シゲ</t>
    </rPh>
    <rPh sb="2" eb="3">
      <t>リョウ</t>
    </rPh>
    <rPh sb="3" eb="4">
      <t>コウ</t>
    </rPh>
    <phoneticPr fontId="2"/>
  </si>
  <si>
    <t>090-8626-8811</t>
  </si>
  <si>
    <t>862-0941</t>
    <phoneticPr fontId="24"/>
  </si>
  <si>
    <t>熊本市立出水中学校</t>
    <rPh sb="0" eb="2">
      <t>クマモト</t>
    </rPh>
    <rPh sb="2" eb="4">
      <t>シリツ</t>
    </rPh>
    <rPh sb="4" eb="6">
      <t>イズミ</t>
    </rPh>
    <rPh sb="6" eb="9">
      <t>チュウガッコウ</t>
    </rPh>
    <phoneticPr fontId="24"/>
  </si>
  <si>
    <t>熊本県熊本市中央区出水5丁目3-1</t>
    <phoneticPr fontId="24"/>
  </si>
  <si>
    <t>096-371-2277</t>
  </si>
  <si>
    <t>096-371-2296</t>
    <phoneticPr fontId="24"/>
  </si>
  <si>
    <t>rararasheen06@yahoo.co.jp</t>
    <phoneticPr fontId="24"/>
  </si>
  <si>
    <t>鐘ヶ江康裕</t>
    <rPh sb="0" eb="3">
      <t>カネガエ</t>
    </rPh>
    <rPh sb="3" eb="5">
      <t>ヤスヒロ</t>
    </rPh>
    <phoneticPr fontId="2"/>
  </si>
  <si>
    <t>090-7167-4414</t>
    <phoneticPr fontId="24"/>
  </si>
  <si>
    <t>松下涼太</t>
    <rPh sb="0" eb="2">
      <t>マツシタ</t>
    </rPh>
    <rPh sb="2" eb="4">
      <t>リョウタ</t>
    </rPh>
    <phoneticPr fontId="2"/>
  </si>
  <si>
    <t>090-5342-5722</t>
    <phoneticPr fontId="24"/>
  </si>
  <si>
    <t>862-0969</t>
    <phoneticPr fontId="1"/>
  </si>
  <si>
    <t>アムソウルFC熊本</t>
    <rPh sb="7" eb="9">
      <t>クマモト</t>
    </rPh>
    <phoneticPr fontId="2"/>
  </si>
  <si>
    <t>869-0969</t>
    <phoneticPr fontId="1"/>
  </si>
  <si>
    <t>熊本県熊本市南区良町5-3-98</t>
    <rPh sb="0" eb="3">
      <t>クマモトケン</t>
    </rPh>
    <rPh sb="3" eb="6">
      <t>クマモトシ</t>
    </rPh>
    <rPh sb="6" eb="8">
      <t>ミナミク</t>
    </rPh>
    <rPh sb="8" eb="10">
      <t>ヤヤマチ</t>
    </rPh>
    <phoneticPr fontId="1"/>
  </si>
  <si>
    <t>096-370-1570</t>
  </si>
  <si>
    <t>as@ame-soul.com</t>
  </si>
  <si>
    <t>井上孝志</t>
    <rPh sb="0" eb="2">
      <t>イノウエ</t>
    </rPh>
    <rPh sb="2" eb="4">
      <t>タカシ</t>
    </rPh>
    <phoneticPr fontId="2"/>
  </si>
  <si>
    <t>090-2516-6884</t>
  </si>
  <si>
    <t>863-0001</t>
    <phoneticPr fontId="24"/>
  </si>
  <si>
    <t>本渡中学校サッカー部</t>
    <rPh sb="0" eb="2">
      <t>ホンド</t>
    </rPh>
    <rPh sb="2" eb="5">
      <t>チュウガッコウ</t>
    </rPh>
    <phoneticPr fontId="2"/>
  </si>
  <si>
    <t>熊本県天草市本渡町広瀬５番地110</t>
    <rPh sb="0" eb="11">
      <t>863-0001</t>
    </rPh>
    <rPh sb="12" eb="14">
      <t>バンチ</t>
    </rPh>
    <phoneticPr fontId="24"/>
  </si>
  <si>
    <t>0969-23-4340</t>
    <phoneticPr fontId="24"/>
  </si>
  <si>
    <t>0969-23-4241</t>
    <phoneticPr fontId="24"/>
  </si>
  <si>
    <t>hondo@city-amakusa.ed.jp</t>
    <phoneticPr fontId="24"/>
  </si>
  <si>
    <t>志水英介</t>
    <rPh sb="0" eb="2">
      <t>シミズ</t>
    </rPh>
    <rPh sb="2" eb="4">
      <t>エイスケ</t>
    </rPh>
    <phoneticPr fontId="24"/>
  </si>
  <si>
    <t>090-7385-7840</t>
    <phoneticPr fontId="24"/>
  </si>
  <si>
    <t>志賀哲朗</t>
    <rPh sb="0" eb="2">
      <t>シガ</t>
    </rPh>
    <rPh sb="2" eb="4">
      <t>テツロウ</t>
    </rPh>
    <phoneticPr fontId="24"/>
  </si>
  <si>
    <t>090-5289-3709</t>
    <phoneticPr fontId="24"/>
  </si>
  <si>
    <t>863-0043</t>
    <phoneticPr fontId="24"/>
  </si>
  <si>
    <t>稜南中学校</t>
    <rPh sb="2" eb="5">
      <t>チュウガッコウ</t>
    </rPh>
    <phoneticPr fontId="24"/>
  </si>
  <si>
    <t>熊本県天草市亀場町亀川1425番地</t>
    <rPh sb="0" eb="11">
      <t>８６３－００４３</t>
    </rPh>
    <rPh sb="15" eb="17">
      <t>バンチ</t>
    </rPh>
    <phoneticPr fontId="24"/>
  </si>
  <si>
    <t>0969-23-9966</t>
    <phoneticPr fontId="24"/>
  </si>
  <si>
    <t>0969-23-8151</t>
    <phoneticPr fontId="24"/>
  </si>
  <si>
    <t>ryonan@city-amakusa.sd.jp</t>
    <phoneticPr fontId="24"/>
  </si>
  <si>
    <t>舩元直哉</t>
    <rPh sb="0" eb="1">
      <t>フネ</t>
    </rPh>
    <rPh sb="1" eb="2">
      <t>モト</t>
    </rPh>
    <rPh sb="2" eb="4">
      <t>ナオヤ</t>
    </rPh>
    <phoneticPr fontId="24"/>
  </si>
  <si>
    <t>杉尾克彦</t>
    <rPh sb="0" eb="2">
      <t>スギオ</t>
    </rPh>
    <rPh sb="2" eb="4">
      <t>カツヒコ</t>
    </rPh>
    <phoneticPr fontId="24"/>
  </si>
  <si>
    <t>080-2770-0589</t>
    <phoneticPr fontId="24"/>
  </si>
  <si>
    <t>嶋尾俊輝</t>
    <rPh sb="0" eb="2">
      <t>シマオ</t>
    </rPh>
    <rPh sb="2" eb="3">
      <t>トシ</t>
    </rPh>
    <rPh sb="3" eb="4">
      <t>キ</t>
    </rPh>
    <phoneticPr fontId="24"/>
  </si>
  <si>
    <t>090-8761-9913</t>
    <phoneticPr fontId="24"/>
  </si>
  <si>
    <t>863-2503</t>
    <phoneticPr fontId="24"/>
  </si>
  <si>
    <t>苓北中学校サッカー部</t>
    <rPh sb="0" eb="2">
      <t>レイホク</t>
    </rPh>
    <rPh sb="2" eb="5">
      <t>チュウガッコウ</t>
    </rPh>
    <rPh sb="9" eb="10">
      <t>ブ</t>
    </rPh>
    <phoneticPr fontId="24"/>
  </si>
  <si>
    <t>熊本県天草郡苓北町志岐294-4</t>
    <rPh sb="0" eb="11">
      <t>８６３－２５０３</t>
    </rPh>
    <phoneticPr fontId="24"/>
  </si>
  <si>
    <t>0969-35-0035</t>
    <phoneticPr fontId="24"/>
  </si>
  <si>
    <t>0969-35-0437</t>
    <phoneticPr fontId="24"/>
  </si>
  <si>
    <t>reihoku-jhtr@reihoku-tkumamoto-sgn.jp</t>
    <phoneticPr fontId="24"/>
  </si>
  <si>
    <t>864-0032</t>
    <phoneticPr fontId="1"/>
  </si>
  <si>
    <t>荒尾フットボールクラブ</t>
    <phoneticPr fontId="1"/>
  </si>
  <si>
    <t>熊本県荒尾市増永919-3</t>
    <rPh sb="0" eb="8">
      <t>８６４－００３２</t>
    </rPh>
    <phoneticPr fontId="1"/>
  </si>
  <si>
    <t>0968-62-6786</t>
    <phoneticPr fontId="1"/>
  </si>
  <si>
    <t>kumamototamanafc@live.jp</t>
    <phoneticPr fontId="1"/>
  </si>
  <si>
    <t>島村憲明</t>
    <rPh sb="0" eb="2">
      <t>シマムラ</t>
    </rPh>
    <rPh sb="2" eb="4">
      <t>ケンメイ</t>
    </rPh>
    <phoneticPr fontId="1"/>
  </si>
  <si>
    <t>090-4986-9696</t>
    <phoneticPr fontId="1"/>
  </si>
  <si>
    <t>宮崎崇人</t>
    <rPh sb="0" eb="2">
      <t>ミヤザキ</t>
    </rPh>
    <rPh sb="2" eb="4">
      <t>ムネヒト</t>
    </rPh>
    <phoneticPr fontId="1"/>
  </si>
  <si>
    <t>080-5249-1763</t>
    <phoneticPr fontId="1"/>
  </si>
  <si>
    <t>山代　進</t>
    <rPh sb="0" eb="2">
      <t>ヤマシロ</t>
    </rPh>
    <rPh sb="3" eb="4">
      <t>ススム</t>
    </rPh>
    <phoneticPr fontId="1"/>
  </si>
  <si>
    <t>070-6593-4382</t>
    <phoneticPr fontId="1"/>
  </si>
  <si>
    <t>865-0006</t>
    <phoneticPr fontId="1"/>
  </si>
  <si>
    <t>太陽SC熊本玉名</t>
    <phoneticPr fontId="23"/>
  </si>
  <si>
    <t>熊本県玉名市両迫間635-1</t>
    <rPh sb="0" eb="9">
      <t>８６５－０００６</t>
    </rPh>
    <phoneticPr fontId="1"/>
  </si>
  <si>
    <t>0968-72-0067</t>
    <phoneticPr fontId="1"/>
  </si>
  <si>
    <t>0968-72-0068</t>
  </si>
  <si>
    <t>kumamototamana@taiyo-sports.com</t>
  </si>
  <si>
    <t>岡崎祐造</t>
    <rPh sb="0" eb="2">
      <t>オカザキ</t>
    </rPh>
    <rPh sb="2" eb="4">
      <t>ユウゾウ</t>
    </rPh>
    <phoneticPr fontId="1"/>
  </si>
  <si>
    <t>865-0041</t>
    <phoneticPr fontId="24"/>
  </si>
  <si>
    <t>玉南中学校サッカー部</t>
    <rPh sb="0" eb="2">
      <t>ギョクナン</t>
    </rPh>
    <rPh sb="2" eb="5">
      <t>チュウガッコウ</t>
    </rPh>
    <rPh sb="9" eb="10">
      <t>ブ</t>
    </rPh>
    <phoneticPr fontId="24"/>
  </si>
  <si>
    <t>熊本県玉名市伊倉北方2636</t>
    <rPh sb="0" eb="10">
      <t>865-0041</t>
    </rPh>
    <phoneticPr fontId="24"/>
  </si>
  <si>
    <t>0968-73-3171</t>
    <phoneticPr fontId="24"/>
  </si>
  <si>
    <t>0968-73-3172</t>
    <phoneticPr fontId="24"/>
  </si>
  <si>
    <t>gyokunan-jh@tsubaki.higo.ed.jp</t>
    <phoneticPr fontId="24"/>
  </si>
  <si>
    <t>山村將文</t>
    <rPh sb="0" eb="2">
      <t>ヤマムラ</t>
    </rPh>
    <rPh sb="2" eb="3">
      <t>ショウ</t>
    </rPh>
    <rPh sb="3" eb="4">
      <t>フミ</t>
    </rPh>
    <phoneticPr fontId="24"/>
  </si>
  <si>
    <t>090-3074-0649</t>
    <phoneticPr fontId="24"/>
  </si>
  <si>
    <t>西村敏也</t>
    <rPh sb="0" eb="2">
      <t>ニシムラ</t>
    </rPh>
    <rPh sb="2" eb="4">
      <t>トシヤ</t>
    </rPh>
    <phoneticPr fontId="24"/>
  </si>
  <si>
    <t>866-0006</t>
    <phoneticPr fontId="24"/>
  </si>
  <si>
    <t>八代市立第七中学校サッカー部</t>
    <phoneticPr fontId="24"/>
  </si>
  <si>
    <t>熊本県八代市郡築七番町41-2</t>
    <phoneticPr fontId="24"/>
  </si>
  <si>
    <t>0965-37-0138</t>
    <phoneticPr fontId="24"/>
  </si>
  <si>
    <t>866-0044</t>
    <phoneticPr fontId="24"/>
  </si>
  <si>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</si>
  <si>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24"/>
  </si>
  <si>
    <t>0965-33-1102</t>
    <phoneticPr fontId="1"/>
  </si>
  <si>
    <t>0965-33-1103</t>
    <phoneticPr fontId="1"/>
  </si>
  <si>
    <t>jhs-yat3@yatsushiro.jp</t>
  </si>
  <si>
    <t>田中宗徳</t>
    <phoneticPr fontId="1"/>
  </si>
  <si>
    <t>090-2511-0304</t>
    <phoneticPr fontId="1"/>
  </si>
  <si>
    <t>岡本智代</t>
    <phoneticPr fontId="1"/>
  </si>
  <si>
    <t>090-4983-2083</t>
    <phoneticPr fontId="1"/>
  </si>
  <si>
    <t>866-0065</t>
    <phoneticPr fontId="1"/>
  </si>
  <si>
    <t>八代市立第五中学校サッカー部</t>
    <rPh sb="0" eb="2">
      <t>ヤツシロ</t>
    </rPh>
    <rPh sb="2" eb="4">
      <t>シリツ</t>
    </rPh>
    <rPh sb="4" eb="5">
      <t>ダイ</t>
    </rPh>
    <rPh sb="5" eb="6">
      <t>ゴ</t>
    </rPh>
    <phoneticPr fontId="2"/>
  </si>
  <si>
    <t>熊本県八代市豊原下町3807</t>
    <rPh sb="0" eb="10">
      <t>８６６－００６５</t>
    </rPh>
    <phoneticPr fontId="1"/>
  </si>
  <si>
    <t>0965-32-3259</t>
  </si>
  <si>
    <t>澤井元秀</t>
    <rPh sb="0" eb="2">
      <t>サワイ</t>
    </rPh>
    <rPh sb="2" eb="4">
      <t>モトヒデ</t>
    </rPh>
    <phoneticPr fontId="2"/>
  </si>
  <si>
    <t>080-1764-5625</t>
  </si>
  <si>
    <t>866-0805</t>
    <phoneticPr fontId="24"/>
  </si>
  <si>
    <t>八代市立第八中学校サッカー部</t>
    <rPh sb="5" eb="6">
      <t>ハチ</t>
    </rPh>
    <phoneticPr fontId="2"/>
  </si>
  <si>
    <t>熊本県八代市宮地町611-1</t>
    <phoneticPr fontId="24"/>
  </si>
  <si>
    <t>0965-32-2966</t>
  </si>
  <si>
    <t>866-0824</t>
    <phoneticPr fontId="1"/>
  </si>
  <si>
    <t>八代市立第二中学校サッカー部</t>
    <rPh sb="0" eb="2">
      <t>ヤツシロ</t>
    </rPh>
    <rPh sb="2" eb="4">
      <t>シリツ</t>
    </rPh>
    <rPh sb="4" eb="6">
      <t>ダイニ</t>
    </rPh>
    <rPh sb="6" eb="9">
      <t>チュウガッコウ</t>
    </rPh>
    <rPh sb="13" eb="14">
      <t>ブ</t>
    </rPh>
    <phoneticPr fontId="2"/>
  </si>
  <si>
    <t>熊本県八代市上日置町2248-1</t>
    <rPh sb="0" eb="10">
      <t>８６６－０８２４</t>
    </rPh>
    <phoneticPr fontId="1"/>
  </si>
  <si>
    <t>0965-32-8139</t>
  </si>
  <si>
    <t>0965-33-0843</t>
  </si>
  <si>
    <t>ahchoo@mopera.net</t>
  </si>
  <si>
    <t>中村和也</t>
    <rPh sb="0" eb="2">
      <t>ナカムラ</t>
    </rPh>
    <rPh sb="2" eb="4">
      <t>カズヤ</t>
    </rPh>
    <phoneticPr fontId="2"/>
  </si>
  <si>
    <t>090-9566-2373</t>
  </si>
  <si>
    <t>866-0865</t>
    <phoneticPr fontId="1"/>
  </si>
  <si>
    <t>八代市立第一中学校サッカー部</t>
    <rPh sb="0" eb="2">
      <t>ヤツシロ</t>
    </rPh>
    <rPh sb="2" eb="4">
      <t>シリツ</t>
    </rPh>
    <rPh sb="4" eb="5">
      <t>ダイ</t>
    </rPh>
    <rPh sb="5" eb="6">
      <t>イチ</t>
    </rPh>
    <rPh sb="6" eb="9">
      <t>チュウガッコウ</t>
    </rPh>
    <phoneticPr fontId="2"/>
  </si>
  <si>
    <t>熊本県八代市北の丸町1-29</t>
    <rPh sb="0" eb="10">
      <t>８６６－０８６５</t>
    </rPh>
    <phoneticPr fontId="1"/>
  </si>
  <si>
    <t>0965-32-7103</t>
  </si>
  <si>
    <t xml:space="preserve">0965-33-0915 </t>
  </si>
  <si>
    <t>moto011214@yahoo.co.jp</t>
  </si>
  <si>
    <t>川野達也</t>
    <rPh sb="0" eb="2">
      <t>カワノ</t>
    </rPh>
    <rPh sb="2" eb="4">
      <t>タツヤ</t>
    </rPh>
    <phoneticPr fontId="2"/>
  </si>
  <si>
    <t>090-7396-9561</t>
  </si>
  <si>
    <t>866-0897</t>
    <phoneticPr fontId="1"/>
  </si>
  <si>
    <t>八代市立第四中学校サッカー部</t>
    <rPh sb="0" eb="2">
      <t>ヤツシロ</t>
    </rPh>
    <rPh sb="4" eb="5">
      <t>ダイ</t>
    </rPh>
    <rPh sb="5" eb="6">
      <t>ヨン</t>
    </rPh>
    <rPh sb="6" eb="9">
      <t>チュウガッコウ</t>
    </rPh>
    <phoneticPr fontId="2"/>
  </si>
  <si>
    <t>熊本県八代市古閑上町182-2</t>
    <rPh sb="0" eb="10">
      <t>８６６－０８９７</t>
    </rPh>
    <phoneticPr fontId="1"/>
  </si>
  <si>
    <t>0965-32-3255</t>
  </si>
  <si>
    <t>0965-35-8997</t>
  </si>
  <si>
    <t>dxncb7388@yahoo.co.jp</t>
    <phoneticPr fontId="1"/>
  </si>
  <si>
    <t>shimo-t1432@yatsushiro.jp</t>
  </si>
  <si>
    <t>島崎　修</t>
    <rPh sb="0" eb="2">
      <t>シマサキ</t>
    </rPh>
    <rPh sb="3" eb="4">
      <t>オサム</t>
    </rPh>
    <phoneticPr fontId="2"/>
  </si>
  <si>
    <t>090-3414-5402</t>
    <phoneticPr fontId="1"/>
  </si>
  <si>
    <t>下田隆雄</t>
    <rPh sb="0" eb="2">
      <t>シモダ</t>
    </rPh>
    <rPh sb="2" eb="4">
      <t>タカオ</t>
    </rPh>
    <phoneticPr fontId="2"/>
  </si>
  <si>
    <t>090-9569-5475</t>
  </si>
  <si>
    <t>867-0012</t>
    <phoneticPr fontId="1"/>
  </si>
  <si>
    <t>水俣市立第一中学校サッカー部</t>
    <rPh sb="0" eb="2">
      <t>ミナマタ</t>
    </rPh>
    <rPh sb="2" eb="4">
      <t>シリツ</t>
    </rPh>
    <rPh sb="4" eb="5">
      <t>ダイ</t>
    </rPh>
    <rPh sb="5" eb="6">
      <t>イチ</t>
    </rPh>
    <rPh sb="6" eb="7">
      <t>チュウ</t>
    </rPh>
    <phoneticPr fontId="2"/>
  </si>
  <si>
    <t>熊本県水俣市古城1-14-1</t>
    <rPh sb="0" eb="8">
      <t>８６７－００１２</t>
    </rPh>
    <phoneticPr fontId="1"/>
  </si>
  <si>
    <t>0966-63-2981</t>
  </si>
  <si>
    <t>0966-63-2990</t>
  </si>
  <si>
    <t>junpek@ybb.ne.jp</t>
  </si>
  <si>
    <t>川上淳一</t>
    <rPh sb="0" eb="2">
      <t>カワカミ</t>
    </rPh>
    <rPh sb="2" eb="4">
      <t>ジュンイチ</t>
    </rPh>
    <phoneticPr fontId="2"/>
  </si>
  <si>
    <t>090-1081-8968</t>
  </si>
  <si>
    <t>867-0054</t>
    <phoneticPr fontId="1"/>
  </si>
  <si>
    <t>FCヴィラノーバ水俣</t>
  </si>
  <si>
    <t>熊本県水俣市汐見町1-4-32</t>
    <rPh sb="0" eb="3">
      <t>クマモトケン</t>
    </rPh>
    <rPh sb="3" eb="6">
      <t>ミナマタシ</t>
    </rPh>
    <rPh sb="6" eb="9">
      <t>シオミチョウ</t>
    </rPh>
    <phoneticPr fontId="1"/>
  </si>
  <si>
    <t>0966-63-3607</t>
  </si>
  <si>
    <t>inoue.makoto@khaki.plala.or.jp</t>
  </si>
  <si>
    <t>井上　誠</t>
    <rPh sb="0" eb="2">
      <t>イノウエ</t>
    </rPh>
    <rPh sb="3" eb="4">
      <t>マコト</t>
    </rPh>
    <phoneticPr fontId="2"/>
  </si>
  <si>
    <t>090-3015-6303</t>
  </si>
  <si>
    <t>867-0067</t>
    <phoneticPr fontId="24"/>
  </si>
  <si>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</si>
  <si>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24"/>
  </si>
  <si>
    <t>0966-63-3651</t>
    <phoneticPr fontId="24"/>
  </si>
  <si>
    <t>0966-63-2857</t>
    <phoneticPr fontId="24"/>
  </si>
  <si>
    <t>mc02@io.ocn.nejp</t>
    <phoneticPr fontId="24"/>
  </si>
  <si>
    <t>町田　敬</t>
    <rPh sb="0" eb="2">
      <t>マチダ</t>
    </rPh>
    <rPh sb="3" eb="4">
      <t>ケイ</t>
    </rPh>
    <phoneticPr fontId="24"/>
  </si>
  <si>
    <t>090-5289-3350</t>
    <phoneticPr fontId="24"/>
  </si>
  <si>
    <t>868-0057</t>
    <phoneticPr fontId="1"/>
  </si>
  <si>
    <t>人吉市立第一中学校サッカー部</t>
    <rPh sb="0" eb="2">
      <t>ヒトヨシ</t>
    </rPh>
    <rPh sb="2" eb="4">
      <t>シリツ</t>
    </rPh>
    <rPh sb="4" eb="6">
      <t>ダイイチ</t>
    </rPh>
    <rPh sb="6" eb="9">
      <t>チュウガッコウ</t>
    </rPh>
    <phoneticPr fontId="2"/>
  </si>
  <si>
    <t>熊本県人吉市土手町36-3</t>
    <rPh sb="0" eb="9">
      <t>８６８－００５７</t>
    </rPh>
    <phoneticPr fontId="1"/>
  </si>
  <si>
    <t>0966-23-2295</t>
  </si>
  <si>
    <t>0966-23-2296</t>
  </si>
  <si>
    <t>naoking.107@gmail.com</t>
  </si>
  <si>
    <t>松浦直生</t>
    <rPh sb="0" eb="2">
      <t>マツウラ</t>
    </rPh>
    <rPh sb="2" eb="3">
      <t>ナオ</t>
    </rPh>
    <rPh sb="3" eb="4">
      <t>イ</t>
    </rPh>
    <phoneticPr fontId="2"/>
  </si>
  <si>
    <t>090-8624-1469</t>
  </si>
  <si>
    <t>868-0081</t>
    <phoneticPr fontId="1"/>
  </si>
  <si>
    <t>人吉市立第二中学校サッカー部</t>
    <rPh sb="0" eb="2">
      <t>ヒトヨシ</t>
    </rPh>
    <rPh sb="2" eb="4">
      <t>シリツ</t>
    </rPh>
    <rPh sb="4" eb="6">
      <t>ダイニ</t>
    </rPh>
    <rPh sb="6" eb="9">
      <t>チュウガッコウ</t>
    </rPh>
    <phoneticPr fontId="2"/>
  </si>
  <si>
    <t>熊本県人吉市上林町622番地</t>
    <rPh sb="0" eb="9">
      <t>８６８－００８１</t>
    </rPh>
    <rPh sb="12" eb="14">
      <t>バンチ</t>
    </rPh>
    <phoneticPr fontId="1"/>
  </si>
  <si>
    <t>0966-23-2297</t>
  </si>
  <si>
    <t>0966-23-2298</t>
  </si>
  <si>
    <t>ragga_ragga_n@yahoo.co.jp</t>
  </si>
  <si>
    <t>髙田琢朗</t>
    <rPh sb="0" eb="2">
      <t>タカタ</t>
    </rPh>
    <rPh sb="2" eb="4">
      <t>タクロウ</t>
    </rPh>
    <phoneticPr fontId="2"/>
  </si>
  <si>
    <t>090-6293-9233</t>
  </si>
  <si>
    <t>868-0302</t>
    <phoneticPr fontId="24"/>
  </si>
  <si>
    <t>錦中学校サッカー部</t>
    <rPh sb="0" eb="1">
      <t>ニシキ</t>
    </rPh>
    <phoneticPr fontId="24"/>
  </si>
  <si>
    <t>熊本県球磨郡錦町一武1115</t>
    <rPh sb="0" eb="10">
      <t>868-0302</t>
    </rPh>
    <phoneticPr fontId="24"/>
  </si>
  <si>
    <t>0966-38-1043</t>
    <phoneticPr fontId="24"/>
  </si>
  <si>
    <t>0966-38-2075</t>
    <phoneticPr fontId="24"/>
  </si>
  <si>
    <t>dios_medicine@yahoo.co.jp</t>
    <phoneticPr fontId="24"/>
  </si>
  <si>
    <t>西川　誠</t>
    <rPh sb="0" eb="2">
      <t>ニシカワ</t>
    </rPh>
    <rPh sb="3" eb="4">
      <t>マコト</t>
    </rPh>
    <phoneticPr fontId="24"/>
  </si>
  <si>
    <t>090-6777-0257</t>
    <phoneticPr fontId="24"/>
  </si>
  <si>
    <t>868-0422</t>
    <phoneticPr fontId="1"/>
  </si>
  <si>
    <t>あさぎり中学校サッカー部</t>
    <rPh sb="4" eb="5">
      <t>チュウ</t>
    </rPh>
    <rPh sb="11" eb="12">
      <t>ブ</t>
    </rPh>
    <phoneticPr fontId="2"/>
  </si>
  <si>
    <t>熊本県球磨郡あさぎり町上北2144</t>
    <rPh sb="0" eb="13">
      <t>８６８－０４２２</t>
    </rPh>
    <phoneticPr fontId="1"/>
  </si>
  <si>
    <t>0966-47-0010</t>
  </si>
  <si>
    <t>0966-47-0690</t>
  </si>
  <si>
    <t>nakano@hitoyoshi-fc.jp</t>
  </si>
  <si>
    <t>asajhs2012football@gmail.com</t>
  </si>
  <si>
    <t>中野浩二</t>
    <rPh sb="0" eb="2">
      <t>ナカノ</t>
    </rPh>
    <rPh sb="2" eb="4">
      <t>コウジ</t>
    </rPh>
    <phoneticPr fontId="2"/>
  </si>
  <si>
    <t>090-2517-5006</t>
  </si>
  <si>
    <t>868-0501</t>
    <phoneticPr fontId="1"/>
  </si>
  <si>
    <t>多良木中学校サッカー部</t>
    <rPh sb="0" eb="3">
      <t>タラギ</t>
    </rPh>
    <rPh sb="3" eb="6">
      <t>チュウガッコウ</t>
    </rPh>
    <phoneticPr fontId="2"/>
  </si>
  <si>
    <t>熊本県球磨郡多良木町大字多良木1736</t>
    <rPh sb="0" eb="3">
      <t>クマモトケン</t>
    </rPh>
    <rPh sb="3" eb="6">
      <t>クマグン</t>
    </rPh>
    <rPh sb="6" eb="10">
      <t>タラギマチ</t>
    </rPh>
    <rPh sb="10" eb="12">
      <t>オオアザ</t>
    </rPh>
    <rPh sb="12" eb="15">
      <t>タラキ</t>
    </rPh>
    <phoneticPr fontId="1"/>
  </si>
  <si>
    <t>0966-42-2024</t>
  </si>
  <si>
    <t>0966-42-3124</t>
  </si>
  <si>
    <t>rikishot31@gmail.com</t>
    <phoneticPr fontId="24"/>
  </si>
  <si>
    <t>力田淳一</t>
    <rPh sb="0" eb="2">
      <t>リキダ</t>
    </rPh>
    <rPh sb="2" eb="4">
      <t>ジュンイチ</t>
    </rPh>
    <phoneticPr fontId="2"/>
  </si>
  <si>
    <t>090-7297-7761</t>
    <phoneticPr fontId="24"/>
  </si>
  <si>
    <t>吉田　悟</t>
    <phoneticPr fontId="2"/>
  </si>
  <si>
    <t>090-5281-4649</t>
    <phoneticPr fontId="24"/>
  </si>
  <si>
    <t>869-0051</t>
    <phoneticPr fontId="1"/>
  </si>
  <si>
    <t>津奈木中学校サッカー部</t>
    <rPh sb="0" eb="3">
      <t>ツナギ</t>
    </rPh>
    <rPh sb="3" eb="6">
      <t>チュウガッコウ</t>
    </rPh>
    <rPh sb="10" eb="11">
      <t>ブ</t>
    </rPh>
    <phoneticPr fontId="2"/>
  </si>
  <si>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</si>
  <si>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0966-78-2019</t>
  </si>
  <si>
    <t>0966-78-2955</t>
  </si>
  <si>
    <t>tsu-chu@guitar.ocn.ne.jp</t>
  </si>
  <si>
    <t>米　新一</t>
    <rPh sb="0" eb="1">
      <t>ヨネ</t>
    </rPh>
    <rPh sb="2" eb="4">
      <t>シンイチ</t>
    </rPh>
    <phoneticPr fontId="2"/>
  </si>
  <si>
    <t>090-5384-1750</t>
  </si>
  <si>
    <t>869-0105</t>
    <phoneticPr fontId="1"/>
  </si>
  <si>
    <t>バレイアSC U-15</t>
  </si>
  <si>
    <t>熊本県玉名郡長洲町清源寺418-1</t>
    <rPh sb="0" eb="12">
      <t>８６９－０１０５</t>
    </rPh>
    <phoneticPr fontId="1"/>
  </si>
  <si>
    <t>0968-78-6301</t>
    <phoneticPr fontId="1"/>
  </si>
  <si>
    <t>0968-78-6301</t>
  </si>
  <si>
    <t>vebspo2@yahoo.co.jp</t>
  </si>
  <si>
    <t>高野内豊久</t>
    <rPh sb="0" eb="3">
      <t>コウノウチ</t>
    </rPh>
    <rPh sb="3" eb="5">
      <t>トヨヒサ</t>
    </rPh>
    <phoneticPr fontId="1"/>
  </si>
  <si>
    <t>869-0502</t>
    <phoneticPr fontId="24"/>
  </si>
  <si>
    <t>松橋中学校サッカー部</t>
    <rPh sb="0" eb="2">
      <t>マツバセ</t>
    </rPh>
    <rPh sb="2" eb="5">
      <t>チュウガッコウ</t>
    </rPh>
    <rPh sb="9" eb="10">
      <t>ブ</t>
    </rPh>
    <phoneticPr fontId="24"/>
  </si>
  <si>
    <t>熊本県宇城市松橋町松橋522-1</t>
    <rPh sb="0" eb="11">
      <t>８６９－０５０２</t>
    </rPh>
    <phoneticPr fontId="24"/>
  </si>
  <si>
    <t>0964-33-1130</t>
    <phoneticPr fontId="24"/>
  </si>
  <si>
    <t>0964-33-1131</t>
    <phoneticPr fontId="24"/>
  </si>
  <si>
    <t>noritanaka4496@gmail.com</t>
    <phoneticPr fontId="24"/>
  </si>
  <si>
    <t>宮崎泰裕</t>
    <rPh sb="0" eb="2">
      <t>ミヤザキ</t>
    </rPh>
    <rPh sb="2" eb="4">
      <t>ヤスヒロ</t>
    </rPh>
    <phoneticPr fontId="24"/>
  </si>
  <si>
    <t>080-1763-8193</t>
    <phoneticPr fontId="24"/>
  </si>
  <si>
    <t>田中良典</t>
    <rPh sb="0" eb="2">
      <t>タナカ</t>
    </rPh>
    <rPh sb="2" eb="4">
      <t>ヨシノリ</t>
    </rPh>
    <phoneticPr fontId="24"/>
  </si>
  <si>
    <t>090-1190-9675</t>
    <phoneticPr fontId="24"/>
  </si>
  <si>
    <t>869-0543</t>
    <phoneticPr fontId="1"/>
  </si>
  <si>
    <t>UKI-C.FC</t>
  </si>
  <si>
    <t>熊本県宇城市松橋町南豊崎487-4</t>
    <rPh sb="0" eb="12">
      <t>８６９－０５４３</t>
    </rPh>
    <phoneticPr fontId="1"/>
  </si>
  <si>
    <t>0964-32-1280</t>
  </si>
  <si>
    <t>collina_uki@cb4.so-net.ne.jp</t>
  </si>
  <si>
    <t>岡　雅也</t>
    <rPh sb="0" eb="1">
      <t>オカ</t>
    </rPh>
    <rPh sb="2" eb="4">
      <t>マサヤ</t>
    </rPh>
    <phoneticPr fontId="1"/>
  </si>
  <si>
    <t>080-3226-7845</t>
    <phoneticPr fontId="1"/>
  </si>
  <si>
    <t>西村達也</t>
    <rPh sb="0" eb="2">
      <t>ニシムラ</t>
    </rPh>
    <rPh sb="2" eb="4">
      <t>タツヤ</t>
    </rPh>
    <phoneticPr fontId="1"/>
  </si>
  <si>
    <t>090-7472-6562</t>
    <phoneticPr fontId="1"/>
  </si>
  <si>
    <t>869-0605</t>
    <phoneticPr fontId="1"/>
  </si>
  <si>
    <t>小川中学校サッカー部</t>
    <rPh sb="0" eb="2">
      <t>オガワ</t>
    </rPh>
    <rPh sb="2" eb="5">
      <t>チュウガッコウ</t>
    </rPh>
    <phoneticPr fontId="2"/>
  </si>
  <si>
    <t>熊本県宇城市小川町南部田287-2</t>
    <rPh sb="0" eb="12">
      <t>８６９－０６０５</t>
    </rPh>
    <phoneticPr fontId="1"/>
  </si>
  <si>
    <t>0964-43-0036</t>
    <phoneticPr fontId="1"/>
  </si>
  <si>
    <t>0964-43-0167</t>
    <phoneticPr fontId="1"/>
  </si>
  <si>
    <t>i5sata82722@docomo.ne.jp</t>
    <phoneticPr fontId="24"/>
  </si>
  <si>
    <t>入江清次</t>
    <rPh sb="0" eb="2">
      <t>イリエ</t>
    </rPh>
    <rPh sb="2" eb="4">
      <t>キヨツグ</t>
    </rPh>
    <phoneticPr fontId="1"/>
  </si>
  <si>
    <t>090-2589-7926</t>
    <phoneticPr fontId="1"/>
  </si>
  <si>
    <t>下田功治</t>
    <rPh sb="0" eb="2">
      <t>シモダ</t>
    </rPh>
    <rPh sb="2" eb="4">
      <t>コウジ</t>
    </rPh>
    <phoneticPr fontId="1"/>
  </si>
  <si>
    <t>090-3986-2384</t>
    <phoneticPr fontId="1"/>
  </si>
  <si>
    <t>869-1103</t>
    <phoneticPr fontId="1"/>
  </si>
  <si>
    <t>菊陽中学校サッカー部</t>
    <rPh sb="0" eb="2">
      <t>キクヨウ</t>
    </rPh>
    <rPh sb="2" eb="5">
      <t>チュウガッコウ</t>
    </rPh>
    <rPh sb="9" eb="10">
      <t>ブ</t>
    </rPh>
    <phoneticPr fontId="2"/>
  </si>
  <si>
    <t>熊本県菊池郡菊陽町久保田2786番地</t>
    <rPh sb="0" eb="12">
      <t>８６９－１１０３</t>
    </rPh>
    <rPh sb="16" eb="18">
      <t>バンチ</t>
    </rPh>
    <phoneticPr fontId="1"/>
  </si>
  <si>
    <t>096-232-2004</t>
  </si>
  <si>
    <t>096-232-1218</t>
  </si>
  <si>
    <t>ueda.y@kikuyo.ed.jp</t>
  </si>
  <si>
    <t>上田恭裕</t>
    <rPh sb="0" eb="2">
      <t>ウエダ</t>
    </rPh>
    <rPh sb="2" eb="4">
      <t>ヤスヒロ</t>
    </rPh>
    <phoneticPr fontId="2"/>
  </si>
  <si>
    <t>080-1718-1520</t>
  </si>
  <si>
    <t>甲斐　卓</t>
    <rPh sb="0" eb="2">
      <t>カイ</t>
    </rPh>
    <rPh sb="3" eb="4">
      <t>スグル</t>
    </rPh>
    <phoneticPr fontId="2"/>
  </si>
  <si>
    <t>090-5084-4191</t>
  </si>
  <si>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</si>
  <si>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</si>
  <si>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</si>
  <si>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</si>
  <si>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</si>
  <si>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</si>
  <si>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</si>
  <si>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</si>
  <si>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</si>
  <si>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</si>
  <si>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</si>
  <si>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三角中学校サッカー部</t>
    <rPh sb="0" eb="2">
      <t>サンカク</t>
    </rPh>
    <rPh sb="2" eb="5">
      <t>チュウガッコウ</t>
    </rPh>
    <rPh sb="9" eb="10">
      <t>ブ</t>
    </rPh>
    <phoneticPr fontId="2"/>
  </si>
  <si>
    <t>熊本県宇城市三角町波多2946番地</t>
    <rPh sb="0" eb="11">
      <t>８６９－３２０５</t>
    </rPh>
    <rPh sb="15" eb="17">
      <t>バンチ</t>
    </rPh>
    <phoneticPr fontId="1"/>
  </si>
  <si>
    <t>0964-52-2136</t>
    <phoneticPr fontId="1"/>
  </si>
  <si>
    <t>0964-52-2081</t>
    <phoneticPr fontId="1"/>
  </si>
  <si>
    <t>dekoponn82@yahoo.co.jp</t>
    <phoneticPr fontId="1"/>
  </si>
  <si>
    <t>平野裕明</t>
    <rPh sb="0" eb="2">
      <t>ヒラノ</t>
    </rPh>
    <rPh sb="2" eb="4">
      <t>ヒロアキ</t>
    </rPh>
    <phoneticPr fontId="1"/>
  </si>
  <si>
    <t>090-7534-9458</t>
    <phoneticPr fontId="1"/>
  </si>
  <si>
    <t>869-3603</t>
    <phoneticPr fontId="24"/>
  </si>
  <si>
    <t>大矢野中学校サッカー部</t>
    <rPh sb="0" eb="3">
      <t>オオヤノ</t>
    </rPh>
    <rPh sb="3" eb="6">
      <t>チュウガッコウ</t>
    </rPh>
    <rPh sb="10" eb="11">
      <t>ブ</t>
    </rPh>
    <phoneticPr fontId="24"/>
  </si>
  <si>
    <t>熊本県上天草市大矢野町中483番地</t>
    <rPh sb="0" eb="12">
      <t>８６９－３６０３</t>
    </rPh>
    <rPh sb="15" eb="17">
      <t>バンチ</t>
    </rPh>
    <phoneticPr fontId="24"/>
  </si>
  <si>
    <t>0964-56-0365</t>
    <phoneticPr fontId="24"/>
  </si>
  <si>
    <t>0964-564960</t>
    <phoneticPr fontId="24"/>
  </si>
  <si>
    <t>wjbyp028@ybb.ne.jp</t>
    <phoneticPr fontId="24"/>
  </si>
  <si>
    <t>oyanojhs@edu.kamiamakusa-city.jp</t>
    <phoneticPr fontId="24"/>
  </si>
  <si>
    <t>木村知裕</t>
    <rPh sb="0" eb="2">
      <t>キムラ</t>
    </rPh>
    <rPh sb="2" eb="3">
      <t>シ</t>
    </rPh>
    <rPh sb="3" eb="4">
      <t>ユウ</t>
    </rPh>
    <phoneticPr fontId="24"/>
  </si>
  <si>
    <t>090-9567-8715</t>
    <phoneticPr fontId="24"/>
  </si>
  <si>
    <t>橋口智充</t>
    <rPh sb="0" eb="2">
      <t>ハシグチ</t>
    </rPh>
    <rPh sb="2" eb="4">
      <t>トモミツ</t>
    </rPh>
    <phoneticPr fontId="24"/>
  </si>
  <si>
    <t>090-7150-2965</t>
    <phoneticPr fontId="24"/>
  </si>
  <si>
    <t>友添真也</t>
    <rPh sb="0" eb="1">
      <t>トモ</t>
    </rPh>
    <rPh sb="1" eb="2">
      <t>ゾ</t>
    </rPh>
    <rPh sb="2" eb="4">
      <t>シンヤ</t>
    </rPh>
    <phoneticPr fontId="24"/>
  </si>
  <si>
    <t>869-4202</t>
    <phoneticPr fontId="1"/>
  </si>
  <si>
    <t>鏡中学校サッカー部</t>
    <rPh sb="0" eb="1">
      <t>カガミ</t>
    </rPh>
    <rPh sb="1" eb="2">
      <t>チュウ</t>
    </rPh>
    <rPh sb="2" eb="4">
      <t>ガッコウ</t>
    </rPh>
    <phoneticPr fontId="2"/>
  </si>
  <si>
    <t>熊本県八代市鏡町内田1038-1</t>
    <rPh sb="0" eb="10">
      <t>８６９－４２０２</t>
    </rPh>
    <phoneticPr fontId="1"/>
  </si>
  <si>
    <t>0965-52-0107</t>
    <phoneticPr fontId="1"/>
  </si>
  <si>
    <t>0965-52-0329</t>
    <phoneticPr fontId="1"/>
  </si>
  <si>
    <t>jhs-kagami@yatsushiro.jp</t>
  </si>
  <si>
    <t>堺　純</t>
    <rPh sb="0" eb="1">
      <t>サカイ</t>
    </rPh>
    <rPh sb="2" eb="3">
      <t>ジュン</t>
    </rPh>
    <phoneticPr fontId="1"/>
  </si>
  <si>
    <t>080-5278-4950</t>
    <phoneticPr fontId="1"/>
  </si>
  <si>
    <t>倉門芳忠</t>
    <rPh sb="0" eb="2">
      <t>クラカド</t>
    </rPh>
    <rPh sb="2" eb="4">
      <t>ヨシタダ</t>
    </rPh>
    <phoneticPr fontId="1"/>
  </si>
  <si>
    <t>090-1364-0292</t>
    <phoneticPr fontId="1"/>
  </si>
  <si>
    <t>869-4607</t>
    <phoneticPr fontId="1"/>
  </si>
  <si>
    <t>熊本県八代郡氷川町栫1239-1</t>
    <rPh sb="0" eb="10">
      <t>８６９－４６０７</t>
    </rPh>
    <phoneticPr fontId="1"/>
  </si>
  <si>
    <t>0965-62-3071</t>
    <phoneticPr fontId="1"/>
  </si>
  <si>
    <t>0965-62-8036</t>
    <phoneticPr fontId="1"/>
  </si>
  <si>
    <t>info@esperancakumamoto.com</t>
    <phoneticPr fontId="1"/>
  </si>
  <si>
    <t>光永誠司</t>
    <rPh sb="0" eb="2">
      <t>ミツナガ</t>
    </rPh>
    <rPh sb="2" eb="4">
      <t>セイジ</t>
    </rPh>
    <phoneticPr fontId="1"/>
  </si>
  <si>
    <t>080-3486-0540</t>
    <phoneticPr fontId="1"/>
  </si>
  <si>
    <t>島津修平</t>
    <phoneticPr fontId="1"/>
  </si>
  <si>
    <t>090-3416-2812</t>
    <phoneticPr fontId="1"/>
  </si>
  <si>
    <t>869-4704</t>
    <phoneticPr fontId="24"/>
  </si>
  <si>
    <t>千丁中学校</t>
    <rPh sb="0" eb="2">
      <t>センチョウ</t>
    </rPh>
    <rPh sb="2" eb="5">
      <t>チュウガッコウ</t>
    </rPh>
    <phoneticPr fontId="2"/>
  </si>
  <si>
    <t>熊本県八代市千丁町古閑出新2493-1</t>
    <rPh sb="0" eb="12">
      <t>８６９－４７０４</t>
    </rPh>
    <rPh sb="12" eb="13">
      <t>シン</t>
    </rPh>
    <phoneticPr fontId="24"/>
  </si>
  <si>
    <t>0965-46-0036</t>
  </si>
  <si>
    <t>0965-46-0086</t>
  </si>
  <si>
    <t>jhs-sencho@yatsushiro.jp</t>
    <phoneticPr fontId="1"/>
  </si>
  <si>
    <t>布田賢次郎</t>
    <rPh sb="0" eb="2">
      <t>ヌノタ</t>
    </rPh>
    <rPh sb="2" eb="5">
      <t>ケンジロウ</t>
    </rPh>
    <phoneticPr fontId="1"/>
  </si>
  <si>
    <t>080-2781-1668</t>
    <phoneticPr fontId="1"/>
  </si>
  <si>
    <t>福田一裕</t>
    <rPh sb="0" eb="2">
      <t>フクダ</t>
    </rPh>
    <rPh sb="2" eb="4">
      <t>カズヒロ</t>
    </rPh>
    <phoneticPr fontId="1"/>
  </si>
  <si>
    <t>090-9077-9376</t>
    <phoneticPr fontId="1"/>
  </si>
  <si>
    <t>長尾　宝</t>
    <rPh sb="0" eb="2">
      <t>ナガオ</t>
    </rPh>
    <rPh sb="3" eb="4">
      <t>タカラ</t>
    </rPh>
    <phoneticPr fontId="1"/>
  </si>
  <si>
    <t>869-4814</t>
    <phoneticPr fontId="1"/>
  </si>
  <si>
    <t>竜北中学校サッカー部</t>
    <rPh sb="0" eb="2">
      <t>リュウホク</t>
    </rPh>
    <rPh sb="2" eb="5">
      <t>チュウガッコウ</t>
    </rPh>
    <phoneticPr fontId="2"/>
  </si>
  <si>
    <t>熊本県八代郡氷川町島地665</t>
    <rPh sb="0" eb="11">
      <t>８６９－４８１４</t>
    </rPh>
    <phoneticPr fontId="1"/>
  </si>
  <si>
    <t>0965-52-1504</t>
  </si>
  <si>
    <t>0965-52-2706</t>
  </si>
  <si>
    <t>山野孝昭</t>
    <rPh sb="0" eb="2">
      <t>ヤマノ</t>
    </rPh>
    <rPh sb="2" eb="4">
      <t>タカアキ</t>
    </rPh>
    <phoneticPr fontId="1"/>
  </si>
  <si>
    <t>869-5155</t>
    <phoneticPr fontId="24"/>
  </si>
  <si>
    <t>八代市立第六中学校</t>
    <phoneticPr fontId="24"/>
  </si>
  <si>
    <t>熊本県八代市水島町2065-4</t>
    <phoneticPr fontId="24"/>
  </si>
  <si>
    <t>0965-32-3991</t>
    <phoneticPr fontId="24"/>
  </si>
  <si>
    <t>869-5172</t>
    <phoneticPr fontId="24"/>
  </si>
  <si>
    <t>二見中学校</t>
    <phoneticPr fontId="24"/>
  </si>
  <si>
    <t>熊本県八代市二見本町852</t>
    <phoneticPr fontId="24"/>
  </si>
  <si>
    <t>0965-38-9330</t>
    <phoneticPr fontId="24"/>
  </si>
  <si>
    <t>869-5302</t>
    <phoneticPr fontId="1"/>
  </si>
  <si>
    <t>芦北町立田浦中学校サッカー部</t>
    <rPh sb="0" eb="2">
      <t>アシキタ</t>
    </rPh>
    <rPh sb="2" eb="4">
      <t>チョウリツ</t>
    </rPh>
    <rPh sb="4" eb="6">
      <t>タノウラ</t>
    </rPh>
    <phoneticPr fontId="2"/>
  </si>
  <si>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</si>
  <si>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0966-87-0026</t>
  </si>
  <si>
    <t>0966-61-4300</t>
  </si>
  <si>
    <t>shin1gk@gmail.com</t>
  </si>
  <si>
    <t>樺島雅人</t>
    <rPh sb="2" eb="4">
      <t>マサト</t>
    </rPh>
    <phoneticPr fontId="1"/>
  </si>
  <si>
    <t>米　新一</t>
    <rPh sb="0" eb="1">
      <t>ヨネ</t>
    </rPh>
    <rPh sb="2" eb="4">
      <t>シンイチ</t>
    </rPh>
    <phoneticPr fontId="1"/>
  </si>
  <si>
    <t>870-0268</t>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</si>
  <si>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</si>
  <si>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</si>
  <si>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097-592-0024</t>
    <phoneticPr fontId="1"/>
  </si>
  <si>
    <t>097-592-0427</t>
    <phoneticPr fontId="1"/>
  </si>
  <si>
    <t>masa1031hiko@softbank.ne.jp</t>
    <phoneticPr fontId="1"/>
  </si>
  <si>
    <t>津崎雅彦</t>
    <rPh sb="0" eb="2">
      <t>ツサキ</t>
    </rPh>
    <rPh sb="2" eb="4">
      <t>マサヒコ</t>
    </rPh>
    <phoneticPr fontId="1"/>
  </si>
  <si>
    <t>090-1082-3135</t>
    <phoneticPr fontId="1"/>
  </si>
  <si>
    <t>870-0271</t>
    <phoneticPr fontId="24"/>
  </si>
  <si>
    <t>カティオーラFC</t>
    <phoneticPr fontId="24"/>
  </si>
  <si>
    <t>大分県大分市角子原1005</t>
    <rPh sb="0" eb="9">
      <t>８７０－０２７１</t>
    </rPh>
    <phoneticPr fontId="24"/>
  </si>
  <si>
    <t>080-9474-3529</t>
    <phoneticPr fontId="24"/>
  </si>
  <si>
    <t>info@catiolla.com</t>
    <phoneticPr fontId="24"/>
  </si>
  <si>
    <t>渡里賢人</t>
    <phoneticPr fontId="24"/>
  </si>
  <si>
    <t>870-0306</t>
    <phoneticPr fontId="1"/>
  </si>
  <si>
    <t>キングスFC</t>
    <phoneticPr fontId="1"/>
  </si>
  <si>
    <t>大分県大分市東上野10-6 リバーハイム102</t>
    <rPh sb="0" eb="9">
      <t>８７０－０３０６</t>
    </rPh>
    <phoneticPr fontId="1"/>
  </si>
  <si>
    <t>090-5144-6543</t>
    <phoneticPr fontId="1"/>
  </si>
  <si>
    <t>on_the_board_2002@yahoo.co.jp</t>
  </si>
  <si>
    <t>小林　覚</t>
    <rPh sb="0" eb="2">
      <t>コバヤシ</t>
    </rPh>
    <rPh sb="3" eb="4">
      <t>サトル</t>
    </rPh>
    <phoneticPr fontId="3"/>
  </si>
  <si>
    <t>090-5144-6543</t>
  </si>
  <si>
    <t>篠田公成</t>
    <rPh sb="0" eb="2">
      <t>シノダ</t>
    </rPh>
    <rPh sb="2" eb="4">
      <t>コウセイ</t>
    </rPh>
    <phoneticPr fontId="3"/>
  </si>
  <si>
    <t>090-1684-8395</t>
  </si>
  <si>
    <t>870-0887</t>
    <phoneticPr fontId="1"/>
  </si>
  <si>
    <t>ヴェルスパ大分</t>
    <rPh sb="5" eb="7">
      <t>オオイタ</t>
    </rPh>
    <phoneticPr fontId="2"/>
  </si>
  <si>
    <t>大分県大分市二又町7　KYOEIビル　1F</t>
    <rPh sb="0" eb="9">
      <t>８７０－０８８７</t>
    </rPh>
    <phoneticPr fontId="1"/>
  </si>
  <si>
    <t>097-560-4813</t>
    <phoneticPr fontId="1"/>
  </si>
  <si>
    <t>097-560-4814</t>
    <phoneticPr fontId="1"/>
  </si>
  <si>
    <t>ninomiya@verspah.jp</t>
    <phoneticPr fontId="24"/>
  </si>
  <si>
    <t>二宮慎太郎</t>
    <rPh sb="0" eb="2">
      <t>ニノミヤ</t>
    </rPh>
    <rPh sb="2" eb="4">
      <t>シンタ</t>
    </rPh>
    <rPh sb="4" eb="5">
      <t>ロウ</t>
    </rPh>
    <phoneticPr fontId="1"/>
  </si>
  <si>
    <t>090-2715-3469</t>
    <phoneticPr fontId="1"/>
  </si>
  <si>
    <t>870-0935</t>
    <phoneticPr fontId="1"/>
  </si>
  <si>
    <t>FCレガッテ</t>
  </si>
  <si>
    <t>大分県大分市古ケ鶴1-11-10</t>
    <rPh sb="0" eb="9">
      <t>８７０－０９３５</t>
    </rPh>
    <phoneticPr fontId="1"/>
  </si>
  <si>
    <t>097-551-8110</t>
    <phoneticPr fontId="1"/>
  </si>
  <si>
    <t>097-551-8110</t>
  </si>
  <si>
    <t>fc_regate_oita@yahoo.co.jp</t>
  </si>
  <si>
    <t>幸野光将</t>
    <rPh sb="0" eb="2">
      <t>コウノ</t>
    </rPh>
    <rPh sb="2" eb="3">
      <t>ヒカリ</t>
    </rPh>
    <rPh sb="3" eb="4">
      <t>マサ</t>
    </rPh>
    <phoneticPr fontId="2"/>
  </si>
  <si>
    <t>070-5532-3718</t>
  </si>
  <si>
    <t>870-1152</t>
    <phoneticPr fontId="24"/>
  </si>
  <si>
    <t>リノスフットサルクラブ</t>
    <phoneticPr fontId="24"/>
  </si>
  <si>
    <t>大分県大分市上宗方５６７－８７－５０６</t>
    <rPh sb="0" eb="9">
      <t>870-1152</t>
    </rPh>
    <phoneticPr fontId="24"/>
  </si>
  <si>
    <t>090-3730-9614</t>
    <phoneticPr fontId="24"/>
  </si>
  <si>
    <t>rinos-futsal@live.jp</t>
    <phoneticPr fontId="24"/>
  </si>
  <si>
    <t>西村竜司</t>
    <phoneticPr fontId="24"/>
  </si>
  <si>
    <t>871-0821</t>
    <phoneticPr fontId="1"/>
  </si>
  <si>
    <t>FC中津グラシアス2002</t>
  </si>
  <si>
    <t>福岡県築上郡吉富町幸子629-1</t>
    <rPh sb="0" eb="11">
      <t>８７１－０８２１</t>
    </rPh>
    <phoneticPr fontId="1"/>
  </si>
  <si>
    <t>080-5569-0529</t>
    <phoneticPr fontId="1"/>
  </si>
  <si>
    <t>ptjunchan@yahoo.co.jp</t>
    <phoneticPr fontId="1"/>
  </si>
  <si>
    <t>ptjunchan@gmail.com</t>
    <phoneticPr fontId="1"/>
  </si>
  <si>
    <t>松永　聡</t>
    <rPh sb="0" eb="2">
      <t>マツナガ</t>
    </rPh>
    <rPh sb="3" eb="4">
      <t>サトシ</t>
    </rPh>
    <phoneticPr fontId="1"/>
  </si>
  <si>
    <t>090-1870-3366</t>
    <phoneticPr fontId="1"/>
  </si>
  <si>
    <t>岩尾潤一郎</t>
    <rPh sb="0" eb="2">
      <t>イワオ</t>
    </rPh>
    <rPh sb="2" eb="5">
      <t>ジュンイチロウ</t>
    </rPh>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</si>
  <si>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</si>
  <si>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</si>
  <si>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</si>
  <si>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</si>
  <si>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</si>
  <si>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</si>
  <si>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</si>
  <si>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</si>
  <si>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</si>
  <si>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24"/>
  </si>
  <si>
    <t>FC佐伯　Ｓ－ｐｌａｙ・ＭＩＮＡＭＩ</t>
    <phoneticPr fontId="24"/>
  </si>
  <si>
    <t>大分県佐伯市上岡1527-1</t>
    <rPh sb="0" eb="8">
      <t>８７６－００４５</t>
    </rPh>
    <phoneticPr fontId="24"/>
  </si>
  <si>
    <t>0972-22-0507</t>
    <phoneticPr fontId="24"/>
  </si>
  <si>
    <t>e-minami@cts-net.ne.jp</t>
    <phoneticPr fontId="24"/>
  </si>
  <si>
    <t>大谷伸二</t>
    <rPh sb="0" eb="2">
      <t>オオタニ</t>
    </rPh>
    <rPh sb="2" eb="4">
      <t>シンジ</t>
    </rPh>
    <phoneticPr fontId="8"/>
  </si>
  <si>
    <t>090-5380-1650</t>
    <phoneticPr fontId="24"/>
  </si>
  <si>
    <t>岐崎翔平</t>
    <rPh sb="0" eb="1">
      <t>チマタ</t>
    </rPh>
    <rPh sb="1" eb="2">
      <t>サキ</t>
    </rPh>
    <rPh sb="2" eb="3">
      <t>ショウ</t>
    </rPh>
    <rPh sb="3" eb="4">
      <t>ヒラ</t>
    </rPh>
    <phoneticPr fontId="24"/>
  </si>
  <si>
    <t>080-1785-2116</t>
    <phoneticPr fontId="24"/>
  </si>
  <si>
    <t>深田知秀</t>
    <rPh sb="0" eb="2">
      <t>フカダ</t>
    </rPh>
    <rPh sb="2" eb="4">
      <t>トモヒデ</t>
    </rPh>
    <phoneticPr fontId="24"/>
  </si>
  <si>
    <t>080-8386-2582</t>
    <phoneticPr fontId="24"/>
  </si>
  <si>
    <t>879-5518</t>
    <phoneticPr fontId="24"/>
  </si>
  <si>
    <t>Vinculo大分U-15</t>
    <rPh sb="7" eb="9">
      <t>オオイタ</t>
    </rPh>
    <phoneticPr fontId="24"/>
  </si>
  <si>
    <t>大分県由布市挾間町北方581-9</t>
    <rPh sb="0" eb="11">
      <t>８７９－５５１８</t>
    </rPh>
    <phoneticPr fontId="24"/>
  </si>
  <si>
    <t>070-5411-3622</t>
    <phoneticPr fontId="24"/>
  </si>
  <si>
    <t>va5u@live.jp</t>
    <phoneticPr fontId="24"/>
  </si>
  <si>
    <t>佐藤康之</t>
    <rPh sb="0" eb="2">
      <t>サトウ</t>
    </rPh>
    <rPh sb="2" eb="4">
      <t>ヤスユキ</t>
    </rPh>
    <phoneticPr fontId="24"/>
  </si>
  <si>
    <t>浅井純也</t>
    <rPh sb="0" eb="2">
      <t>アサイ</t>
    </rPh>
    <rPh sb="2" eb="4">
      <t>ジュンヤ</t>
    </rPh>
    <phoneticPr fontId="24"/>
  </si>
  <si>
    <t>080-1734-1457</t>
    <phoneticPr fontId="24"/>
  </si>
  <si>
    <t>880-0035</t>
    <phoneticPr fontId="1"/>
  </si>
  <si>
    <t>旭スポーツFCジュニアユース</t>
  </si>
  <si>
    <t>宮崎県宮崎市下北方町下郷6096-5</t>
    <rPh sb="0" eb="10">
      <t>８８０－００３５</t>
    </rPh>
    <rPh sb="10" eb="12">
      <t>シモゴウ</t>
    </rPh>
    <phoneticPr fontId="1"/>
  </si>
  <si>
    <t>0985-31-1137</t>
  </si>
  <si>
    <t>0985-31-1150</t>
  </si>
  <si>
    <t>asahi_sports.com@axel.ocn.ne.jp</t>
  </si>
  <si>
    <t>細川康寛</t>
    <rPh sb="0" eb="2">
      <t>ホソカワ</t>
    </rPh>
    <rPh sb="2" eb="4">
      <t>ヤスヒロ</t>
    </rPh>
    <phoneticPr fontId="3"/>
  </si>
  <si>
    <t>090-9076-6057</t>
  </si>
  <si>
    <t>鈴木寿士</t>
    <phoneticPr fontId="1"/>
  </si>
  <si>
    <t>080ｰ1765ｰ4172</t>
    <phoneticPr fontId="1"/>
  </si>
  <si>
    <t>880-0121</t>
    <phoneticPr fontId="1"/>
  </si>
  <si>
    <t>ヴェントノーバFC</t>
    <phoneticPr fontId="1"/>
  </si>
  <si>
    <t>宮崎県宮崎市島之内7005　フォレスト75 1-Ｄ号室</t>
    <rPh sb="0" eb="9">
      <t>８８０－０１２１</t>
    </rPh>
    <rPh sb="25" eb="26">
      <t>ゴウ</t>
    </rPh>
    <rPh sb="26" eb="27">
      <t>シツ</t>
    </rPh>
    <phoneticPr fontId="1"/>
  </si>
  <si>
    <t>090-5920-1113</t>
    <phoneticPr fontId="1"/>
  </si>
  <si>
    <t>ventonovafc@gmail.com</t>
    <phoneticPr fontId="1"/>
  </si>
  <si>
    <t>和田浩幸</t>
    <rPh sb="0" eb="2">
      <t>ワダ</t>
    </rPh>
    <rPh sb="2" eb="4">
      <t>ヒロユキ</t>
    </rPh>
    <phoneticPr fontId="1"/>
  </si>
  <si>
    <t>宮崎日本大学中学校サッカー部</t>
    <rPh sb="0" eb="2">
      <t>ミヤザキ</t>
    </rPh>
    <rPh sb="2" eb="4">
      <t>ニホン</t>
    </rPh>
    <rPh sb="4" eb="6">
      <t>ダイガク</t>
    </rPh>
    <rPh sb="6" eb="9">
      <t>チュウガッコウ</t>
    </rPh>
    <phoneticPr fontId="2"/>
  </si>
  <si>
    <t>宮崎県宮崎市島之内6822-2</t>
    <rPh sb="0" eb="9">
      <t>８８０－０１２１</t>
    </rPh>
    <phoneticPr fontId="1"/>
  </si>
  <si>
    <t>0985-39-1121</t>
  </si>
  <si>
    <t>0985-39-1516</t>
  </si>
  <si>
    <t>tano@m-nichidai.com</t>
    <phoneticPr fontId="24"/>
  </si>
  <si>
    <t>田野矩大</t>
    <rPh sb="0" eb="2">
      <t>タノ</t>
    </rPh>
    <rPh sb="2" eb="3">
      <t>ツネ</t>
    </rPh>
    <rPh sb="3" eb="4">
      <t>ダイ</t>
    </rPh>
    <phoneticPr fontId="2"/>
  </si>
  <si>
    <t>080-5251-1795</t>
    <phoneticPr fontId="24"/>
  </si>
  <si>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</si>
  <si>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</si>
  <si>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0985-39-1512</t>
    <phoneticPr fontId="1"/>
  </si>
  <si>
    <t>sumiyoshi-c-50@mcnet.ed.jp</t>
    <phoneticPr fontId="1"/>
  </si>
  <si>
    <t>河上健悟</t>
    <rPh sb="0" eb="2">
      <t>カワカミ</t>
    </rPh>
    <rPh sb="2" eb="4">
      <t>ケンゴ</t>
    </rPh>
    <phoneticPr fontId="1"/>
  </si>
  <si>
    <t>090-7473-8257</t>
    <phoneticPr fontId="1"/>
  </si>
  <si>
    <t>880-0841</t>
    <phoneticPr fontId="1"/>
  </si>
  <si>
    <t>宮崎市立檍中学校サッカー部</t>
    <rPh sb="0" eb="2">
      <t>ミヤザキ</t>
    </rPh>
    <rPh sb="2" eb="4">
      <t>シリツ</t>
    </rPh>
    <rPh sb="4" eb="5">
      <t>アオキ</t>
    </rPh>
    <rPh sb="5" eb="8">
      <t>チュウガッコウ</t>
    </rPh>
    <rPh sb="12" eb="13">
      <t>ブ</t>
    </rPh>
    <phoneticPr fontId="2"/>
  </si>
  <si>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</si>
  <si>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0985-23-2225</t>
    <phoneticPr fontId="1"/>
  </si>
  <si>
    <t>0985-23-2226</t>
    <phoneticPr fontId="1"/>
  </si>
  <si>
    <t>aoki-c-52@mcnet.ed.jp</t>
  </si>
  <si>
    <t>中平光彦</t>
    <rPh sb="0" eb="2">
      <t>ナカヒラ</t>
    </rPh>
    <rPh sb="2" eb="4">
      <t>ミツヒコ</t>
    </rPh>
    <phoneticPr fontId="1"/>
  </si>
  <si>
    <t>090-2580-4620</t>
    <phoneticPr fontId="1"/>
  </si>
  <si>
    <t>880-0845</t>
    <phoneticPr fontId="1"/>
  </si>
  <si>
    <t>太陽SC宮崎</t>
  </si>
  <si>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</si>
  <si>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0985-83-0130</t>
    <phoneticPr fontId="1"/>
  </si>
  <si>
    <t>0985-83-0130</t>
  </si>
  <si>
    <t>miyazakichuou1@taiyo-sports.com</t>
  </si>
  <si>
    <t>teamorenge@icloud.com</t>
    <phoneticPr fontId="1"/>
  </si>
  <si>
    <t>河崎憲一郎</t>
    <rPh sb="0" eb="2">
      <t>カワサキ</t>
    </rPh>
    <rPh sb="2" eb="5">
      <t>ケンイチロウ</t>
    </rPh>
    <phoneticPr fontId="1"/>
  </si>
  <si>
    <t>090-5385-3116</t>
    <phoneticPr fontId="1"/>
  </si>
  <si>
    <t>880-0911</t>
    <phoneticPr fontId="1"/>
  </si>
  <si>
    <t>セントラルFC宮崎</t>
    <phoneticPr fontId="1"/>
  </si>
  <si>
    <t>宮崎県宮崎市田吉4374-2</t>
    <rPh sb="0" eb="8">
      <t>８８０－０９１１</t>
    </rPh>
    <phoneticPr fontId="1"/>
  </si>
  <si>
    <t>0985-56-2755</t>
    <phoneticPr fontId="1"/>
  </si>
  <si>
    <t>gejigeji0605@yahoo.co.jp</t>
    <phoneticPr fontId="1"/>
  </si>
  <si>
    <t>稲田義章</t>
    <rPh sb="0" eb="2">
      <t>イナダ</t>
    </rPh>
    <rPh sb="2" eb="4">
      <t>ヨシアキ</t>
    </rPh>
    <phoneticPr fontId="1"/>
  </si>
  <si>
    <t>090-4345-6511</t>
    <phoneticPr fontId="1"/>
  </si>
  <si>
    <t>大西健介</t>
    <rPh sb="0" eb="2">
      <t>オオニシ</t>
    </rPh>
    <rPh sb="2" eb="4">
      <t>ケンスケ</t>
    </rPh>
    <phoneticPr fontId="1"/>
  </si>
  <si>
    <t>090-4347-9015</t>
    <phoneticPr fontId="1"/>
  </si>
  <si>
    <t>880-0951</t>
    <phoneticPr fontId="1"/>
  </si>
  <si>
    <t>宮崎市立大塚中学校サッカー部</t>
    <rPh sb="0" eb="2">
      <t>ミヤザキ</t>
    </rPh>
    <rPh sb="2" eb="4">
      <t>シリツ</t>
    </rPh>
    <rPh sb="4" eb="6">
      <t>オオツカ</t>
    </rPh>
    <rPh sb="6" eb="9">
      <t>チュウガッコウ</t>
    </rPh>
    <phoneticPr fontId="2"/>
  </si>
  <si>
    <t>宮崎県宮崎市大塚町鎌ヶ迫2296</t>
    <rPh sb="0" eb="9">
      <t>８８０－０９５１</t>
    </rPh>
    <rPh sb="9" eb="10">
      <t>カマ</t>
    </rPh>
    <rPh sb="11" eb="12">
      <t>セマ</t>
    </rPh>
    <phoneticPr fontId="1"/>
  </si>
  <si>
    <t>0985-47-1130</t>
  </si>
  <si>
    <t>0985-47-1131</t>
  </si>
  <si>
    <t>ohtsuka-c-54@mcnet.ed.jp</t>
    <phoneticPr fontId="1"/>
  </si>
  <si>
    <t>佐原大祐</t>
    <rPh sb="0" eb="2">
      <t>サハラ</t>
    </rPh>
    <rPh sb="2" eb="4">
      <t>ダイスケ</t>
    </rPh>
    <phoneticPr fontId="2"/>
  </si>
  <si>
    <t>090-4485-3697</t>
    <phoneticPr fontId="1"/>
  </si>
  <si>
    <t>金丸　誠</t>
    <rPh sb="0" eb="2">
      <t>カネマル</t>
    </rPh>
    <rPh sb="3" eb="4">
      <t>マコト</t>
    </rPh>
    <phoneticPr fontId="2"/>
  </si>
  <si>
    <t>090-5943-2507</t>
    <phoneticPr fontId="1"/>
  </si>
  <si>
    <t>中武勇太</t>
    <phoneticPr fontId="1"/>
  </si>
  <si>
    <t>080-1770-2726</t>
    <phoneticPr fontId="1"/>
  </si>
  <si>
    <t>882-0001</t>
    <phoneticPr fontId="24"/>
  </si>
  <si>
    <t>延岡学園高校</t>
    <rPh sb="0" eb="2">
      <t>ノベオカ</t>
    </rPh>
    <rPh sb="2" eb="4">
      <t>ガクエン</t>
    </rPh>
    <rPh sb="4" eb="6">
      <t>コウコウ</t>
    </rPh>
    <phoneticPr fontId="24"/>
  </si>
  <si>
    <t>宮崎県延岡市大峡町7820</t>
    <rPh sb="0" eb="9">
      <t>８８２－０００１</t>
    </rPh>
    <phoneticPr fontId="24"/>
  </si>
  <si>
    <t>0982-33-3227</t>
    <phoneticPr fontId="24"/>
  </si>
  <si>
    <t>0982-35-1025</t>
    <phoneticPr fontId="24"/>
  </si>
  <si>
    <t>nobegaku.fc@gmail.com</t>
    <phoneticPr fontId="24"/>
  </si>
  <si>
    <t>大羽</t>
    <rPh sb="0" eb="1">
      <t>オオ</t>
    </rPh>
    <rPh sb="1" eb="2">
      <t>ハネ</t>
    </rPh>
    <phoneticPr fontId="24"/>
  </si>
  <si>
    <t>080-8583-2661</t>
    <phoneticPr fontId="24"/>
  </si>
  <si>
    <t>080-1755-1690</t>
    <phoneticPr fontId="1"/>
  </si>
  <si>
    <t>882-0804</t>
    <phoneticPr fontId="1"/>
  </si>
  <si>
    <t>延岡市立西階中学校サッカー部</t>
    <rPh sb="0" eb="2">
      <t>ノベオカ</t>
    </rPh>
    <rPh sb="2" eb="4">
      <t>シリツ</t>
    </rPh>
    <rPh sb="4" eb="5">
      <t>ニシ</t>
    </rPh>
    <rPh sb="5" eb="6">
      <t>カイ</t>
    </rPh>
    <rPh sb="6" eb="9">
      <t>チュウガッコウ</t>
    </rPh>
    <phoneticPr fontId="2"/>
  </si>
  <si>
    <t>宮崎県延岡市西階町１丁目4042番地3</t>
    <rPh sb="0" eb="9">
      <t>８８２－０８０４</t>
    </rPh>
    <rPh sb="10" eb="12">
      <t>チョウメ</t>
    </rPh>
    <rPh sb="16" eb="18">
      <t>バンチ</t>
    </rPh>
    <phoneticPr fontId="1"/>
  </si>
  <si>
    <t>0982-21-5851</t>
  </si>
  <si>
    <t>0982-21-5852</t>
  </si>
  <si>
    <t>kitachukura@yahoo.co.jp</t>
  </si>
  <si>
    <t>倉尾健二</t>
    <rPh sb="0" eb="1">
      <t>クラ</t>
    </rPh>
    <rPh sb="1" eb="2">
      <t>オ</t>
    </rPh>
    <rPh sb="2" eb="4">
      <t>ケンジ</t>
    </rPh>
    <phoneticPr fontId="2"/>
  </si>
  <si>
    <t>090-5737-9537</t>
  </si>
  <si>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</si>
  <si>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</si>
  <si>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</si>
  <si>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</si>
  <si>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</si>
  <si>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</si>
  <si>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</si>
  <si>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</si>
  <si>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</si>
  <si>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プログレッソ日向FC</t>
  </si>
  <si>
    <t>宮崎県日向市塩見8547</t>
    <rPh sb="0" eb="8">
      <t>８８３－００３３</t>
    </rPh>
    <phoneticPr fontId="1"/>
  </si>
  <si>
    <t>0982-53-0109</t>
    <phoneticPr fontId="1"/>
  </si>
  <si>
    <t>0982-53-0109</t>
  </si>
  <si>
    <t>kou_seri6854@ybb.ne.jp</t>
  </si>
  <si>
    <t>芹ケ野功一</t>
    <rPh sb="0" eb="3">
      <t>セリガノ</t>
    </rPh>
    <rPh sb="3" eb="5">
      <t>コウイチ</t>
    </rPh>
    <phoneticPr fontId="1"/>
  </si>
  <si>
    <t>090-2392-8072</t>
    <phoneticPr fontId="1"/>
  </si>
  <si>
    <t>黒田史也</t>
    <rPh sb="0" eb="2">
      <t>クロダ</t>
    </rPh>
    <rPh sb="2" eb="4">
      <t>フミヤ</t>
    </rPh>
    <phoneticPr fontId="1"/>
  </si>
  <si>
    <t>東　大佑</t>
    <rPh sb="0" eb="1">
      <t>ヒガシ</t>
    </rPh>
    <rPh sb="2" eb="4">
      <t>ダイスケ</t>
    </rPh>
    <phoneticPr fontId="1"/>
  </si>
  <si>
    <t>883-0034</t>
    <phoneticPr fontId="24"/>
  </si>
  <si>
    <t>日向市立日向中学校サッカー部</t>
    <rPh sb="0" eb="4">
      <t>ヒュウガシリツ</t>
    </rPh>
    <rPh sb="4" eb="6">
      <t>ヒュウガ</t>
    </rPh>
    <rPh sb="6" eb="8">
      <t>チュウガク</t>
    </rPh>
    <rPh sb="8" eb="9">
      <t>コウ</t>
    </rPh>
    <rPh sb="13" eb="14">
      <t>ブ</t>
    </rPh>
    <phoneticPr fontId="24"/>
  </si>
  <si>
    <t>宮崎県日向市富高733番地4</t>
    <rPh sb="0" eb="8">
      <t>８８３－００３４</t>
    </rPh>
    <rPh sb="11" eb="13">
      <t>バンチ</t>
    </rPh>
    <phoneticPr fontId="24"/>
  </si>
  <si>
    <t>0982-52-4794</t>
    <phoneticPr fontId="24"/>
  </si>
  <si>
    <t>0982-52-4795</t>
    <phoneticPr fontId="24"/>
  </si>
  <si>
    <t>hissa0816@yahoo.co.jp</t>
    <phoneticPr fontId="24"/>
  </si>
  <si>
    <t>丸山久志</t>
    <rPh sb="0" eb="2">
      <t>マルヤマ</t>
    </rPh>
    <rPh sb="2" eb="3">
      <t>ヒサシ</t>
    </rPh>
    <rPh sb="3" eb="4">
      <t>シ</t>
    </rPh>
    <phoneticPr fontId="24"/>
  </si>
  <si>
    <t>080-6453-2131</t>
    <phoneticPr fontId="24"/>
  </si>
  <si>
    <t>885-0004</t>
    <phoneticPr fontId="1"/>
  </si>
  <si>
    <t>都城市立沖水中学校サッカー部</t>
    <rPh sb="4" eb="5">
      <t>オキ</t>
    </rPh>
    <rPh sb="5" eb="6">
      <t>スイ</t>
    </rPh>
    <rPh sb="6" eb="9">
      <t>チュウガッコウ</t>
    </rPh>
    <rPh sb="13" eb="14">
      <t>ブ</t>
    </rPh>
    <phoneticPr fontId="2"/>
  </si>
  <si>
    <t>宮崎県都城市都北町5615番地</t>
    <rPh sb="0" eb="9">
      <t>８８５－０００４</t>
    </rPh>
    <rPh sb="13" eb="15">
      <t>バンチ</t>
    </rPh>
    <phoneticPr fontId="1"/>
  </si>
  <si>
    <t>0986-38-1335</t>
  </si>
  <si>
    <t>0986-38-6760</t>
  </si>
  <si>
    <t>okichusoccer@yahoo.co.jp</t>
  </si>
  <si>
    <t>森山剛浩</t>
    <rPh sb="0" eb="2">
      <t>モリヤマ</t>
    </rPh>
    <rPh sb="2" eb="3">
      <t>ツヨシ</t>
    </rPh>
    <rPh sb="3" eb="4">
      <t>ヒロ</t>
    </rPh>
    <phoneticPr fontId="2"/>
  </si>
  <si>
    <t>090-8411-8772</t>
  </si>
  <si>
    <t>下野　剛</t>
    <rPh sb="0" eb="2">
      <t>シモノ</t>
    </rPh>
    <rPh sb="3" eb="4">
      <t>ツヨシ</t>
    </rPh>
    <phoneticPr fontId="2"/>
  </si>
  <si>
    <t>090-8351-1781</t>
  </si>
  <si>
    <t>885-0015</t>
    <phoneticPr fontId="24"/>
  </si>
  <si>
    <t>祝吉中学校サッカー部</t>
    <rPh sb="0" eb="2">
      <t>シュクヨシ</t>
    </rPh>
    <rPh sb="2" eb="5">
      <t>チュウガッコウ</t>
    </rPh>
    <rPh sb="9" eb="10">
      <t>ブ</t>
    </rPh>
    <phoneticPr fontId="24"/>
  </si>
  <si>
    <t>宮崎県都城市千町4962</t>
    <rPh sb="0" eb="8">
      <t>885-0015</t>
    </rPh>
    <phoneticPr fontId="24"/>
  </si>
  <si>
    <t>0986-22-0697</t>
    <phoneticPr fontId="24"/>
  </si>
  <si>
    <t>ryuta_honda@yahoo.co.jp</t>
    <phoneticPr fontId="24"/>
  </si>
  <si>
    <t>本田竜太</t>
    <rPh sb="0" eb="2">
      <t>ホンダ</t>
    </rPh>
    <rPh sb="2" eb="4">
      <t>リュウタ</t>
    </rPh>
    <phoneticPr fontId="2"/>
  </si>
  <si>
    <t>090-5020-6206</t>
  </si>
  <si>
    <t>885-0073</t>
    <phoneticPr fontId="24"/>
  </si>
  <si>
    <t>都城市立姫城中学校サッカー部</t>
    <rPh sb="4" eb="5">
      <t>ヒメ</t>
    </rPh>
    <rPh sb="5" eb="6">
      <t>ジョウ</t>
    </rPh>
    <rPh sb="6" eb="9">
      <t>チュウガッコウ</t>
    </rPh>
    <rPh sb="13" eb="14">
      <t>ブ</t>
    </rPh>
    <phoneticPr fontId="2"/>
  </si>
  <si>
    <t>宮崎県都城市姫城町25-71</t>
    <phoneticPr fontId="24"/>
  </si>
  <si>
    <t>0986-22-4287</t>
    <phoneticPr fontId="1"/>
  </si>
  <si>
    <t>4301ja@miyazaki-c-ed.jp</t>
    <phoneticPr fontId="24"/>
  </si>
  <si>
    <t>川口裕之</t>
    <rPh sb="0" eb="2">
      <t>カワグチ</t>
    </rPh>
    <rPh sb="2" eb="4">
      <t>ヒロユキ</t>
    </rPh>
    <phoneticPr fontId="24"/>
  </si>
  <si>
    <t>090-7530-1366</t>
    <phoneticPr fontId="24"/>
  </si>
  <si>
    <t>885-0094</t>
    <phoneticPr fontId="1"/>
  </si>
  <si>
    <t>都城市立西中学校サッカー部</t>
    <rPh sb="6" eb="8">
      <t>ガッコウ</t>
    </rPh>
    <phoneticPr fontId="2"/>
  </si>
  <si>
    <t>宮崎県都城市都原町7707</t>
    <rPh sb="0" eb="9">
      <t>８８５－００９４</t>
    </rPh>
    <phoneticPr fontId="1"/>
  </si>
  <si>
    <t>0986-24-1128</t>
  </si>
  <si>
    <t>0986-24-6038</t>
    <phoneticPr fontId="1"/>
  </si>
  <si>
    <t>seikenta39@yahoo.co.jp</t>
    <phoneticPr fontId="24"/>
  </si>
  <si>
    <t>小迎大悟</t>
    <phoneticPr fontId="24"/>
  </si>
  <si>
    <t>090-1877-3817</t>
    <phoneticPr fontId="24"/>
  </si>
  <si>
    <t>長峰聖治</t>
    <phoneticPr fontId="24"/>
  </si>
  <si>
    <t>090-7391-6679</t>
    <phoneticPr fontId="24"/>
  </si>
  <si>
    <t>横山健二</t>
    <phoneticPr fontId="24"/>
  </si>
  <si>
    <t>090-9070-2518</t>
    <phoneticPr fontId="24"/>
  </si>
  <si>
    <t>885-1202</t>
    <phoneticPr fontId="24"/>
  </si>
  <si>
    <t>高城中学校サッカー部</t>
    <phoneticPr fontId="24"/>
  </si>
  <si>
    <t>宮崎県　都城市高城町穂満坊１１５－１</t>
    <phoneticPr fontId="24"/>
  </si>
  <si>
    <t>0986-58-2303</t>
    <phoneticPr fontId="24"/>
  </si>
  <si>
    <t>0986-58-2823</t>
    <phoneticPr fontId="24"/>
  </si>
  <si>
    <t>m.matsuwaki@gmail.com</t>
    <phoneticPr fontId="24"/>
  </si>
  <si>
    <t>松脇正和</t>
    <phoneticPr fontId="24"/>
  </si>
  <si>
    <t>090-6299-8653</t>
    <phoneticPr fontId="24"/>
  </si>
  <si>
    <t>886-0005</t>
    <phoneticPr fontId="24"/>
  </si>
  <si>
    <t>KITAKIRISHIMA.FC</t>
    <phoneticPr fontId="24"/>
  </si>
  <si>
    <t>宮崎県小林市南西方2053-15</t>
    <rPh sb="0" eb="9">
      <t>８８６－０００５</t>
    </rPh>
    <phoneticPr fontId="24"/>
  </si>
  <si>
    <t>0984-22-2125</t>
    <phoneticPr fontId="24"/>
  </si>
  <si>
    <t>qqms4xx9k@dune.ocn.ne.jp</t>
    <phoneticPr fontId="1"/>
  </si>
  <si>
    <t>spkz85a9@hb.tp1.jp</t>
  </si>
  <si>
    <t>冨満　茂</t>
    <rPh sb="0" eb="1">
      <t>トミ</t>
    </rPh>
    <rPh sb="1" eb="2">
      <t>マン</t>
    </rPh>
    <rPh sb="3" eb="4">
      <t>シゲル</t>
    </rPh>
    <phoneticPr fontId="24"/>
  </si>
  <si>
    <t>090-7399-1735</t>
    <phoneticPr fontId="24"/>
  </si>
  <si>
    <t>大坪和政</t>
    <rPh sb="0" eb="2">
      <t>オオツボ</t>
    </rPh>
    <rPh sb="2" eb="4">
      <t>カズマサ</t>
    </rPh>
    <phoneticPr fontId="24"/>
  </si>
  <si>
    <t>090-7473-6431</t>
    <phoneticPr fontId="24"/>
  </si>
  <si>
    <t>887-0041</t>
    <phoneticPr fontId="24"/>
  </si>
  <si>
    <t>日南学園高校</t>
    <phoneticPr fontId="24"/>
  </si>
  <si>
    <t>宮崎県日南市吾田東3-5-1</t>
    <rPh sb="0" eb="9">
      <t>887-0041</t>
    </rPh>
    <phoneticPr fontId="24"/>
  </si>
  <si>
    <t>0987-23-1311</t>
    <phoneticPr fontId="24"/>
  </si>
  <si>
    <t>0987-23-1313</t>
    <phoneticPr fontId="24"/>
  </si>
  <si>
    <t>yoshiyuki_feliz@yahoo.co.jp</t>
    <phoneticPr fontId="24"/>
  </si>
  <si>
    <t>根本一也</t>
    <rPh sb="0" eb="2">
      <t>ネモト</t>
    </rPh>
    <rPh sb="2" eb="4">
      <t>カズヤ</t>
    </rPh>
    <phoneticPr fontId="24"/>
  </si>
  <si>
    <t>090-2135-7417</t>
    <phoneticPr fontId="24"/>
  </si>
  <si>
    <t>889-0513</t>
    <phoneticPr fontId="1"/>
  </si>
  <si>
    <t>フォルトゥナ延岡FC</t>
    <phoneticPr fontId="1"/>
  </si>
  <si>
    <t>宮崎県延岡市土々呂町３丁目846-29</t>
    <rPh sb="0" eb="10">
      <t>８８９－０５１３</t>
    </rPh>
    <rPh sb="11" eb="13">
      <t>チョウメ</t>
    </rPh>
    <phoneticPr fontId="1"/>
  </si>
  <si>
    <t>0982-40-5635</t>
    <phoneticPr fontId="1"/>
  </si>
  <si>
    <t>0982-40-5635</t>
  </si>
  <si>
    <t>fortuna@izm.bbiq.jp</t>
  </si>
  <si>
    <t>fnfc@i.softbank.jp</t>
    <phoneticPr fontId="1"/>
  </si>
  <si>
    <t>清水則吉</t>
    <rPh sb="0" eb="2">
      <t>シミズ</t>
    </rPh>
    <rPh sb="2" eb="4">
      <t>ノリヨシ</t>
    </rPh>
    <phoneticPr fontId="1"/>
  </si>
  <si>
    <t>090-2852-7267</t>
    <phoneticPr fontId="1"/>
  </si>
  <si>
    <t>奈須秀司</t>
    <rPh sb="0" eb="2">
      <t>ナス</t>
    </rPh>
    <rPh sb="2" eb="4">
      <t>ヒデジ</t>
    </rPh>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</si>
  <si>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</si>
  <si>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</si>
  <si>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</si>
  <si>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</si>
  <si>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</si>
  <si>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</si>
  <si>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</si>
  <si>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</si>
  <si>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テゲバジャーロ宮崎</t>
    <rPh sb="7" eb="9">
      <t>ミヤザキ</t>
    </rPh>
    <phoneticPr fontId="24"/>
  </si>
  <si>
    <t>宮崎県宮崎市清武町加納乙463-13 智建ビル108</t>
    <rPh sb="0" eb="11">
      <t>８８９－１６０５</t>
    </rPh>
    <rPh sb="11" eb="12">
      <t>オツ</t>
    </rPh>
    <rPh sb="19" eb="20">
      <t>トモ</t>
    </rPh>
    <rPh sb="20" eb="21">
      <t>ケン</t>
    </rPh>
    <phoneticPr fontId="1"/>
  </si>
  <si>
    <t>0985-71-4000</t>
  </si>
  <si>
    <t>msufc_u12_u15@yahoo.co.jp</t>
    <phoneticPr fontId="24"/>
  </si>
  <si>
    <t>藤山大輔</t>
    <rPh sb="0" eb="2">
      <t>フジヤマ</t>
    </rPh>
    <rPh sb="2" eb="4">
      <t>ダイスケ</t>
    </rPh>
    <phoneticPr fontId="2"/>
  </si>
  <si>
    <t>090-9795-3807</t>
    <phoneticPr fontId="24"/>
  </si>
  <si>
    <t>アリーバFC</t>
  </si>
  <si>
    <t>宮崎県宮崎市清武町加納甲2356-2</t>
    <rPh sb="0" eb="11">
      <t>８８９－１６０５</t>
    </rPh>
    <rPh sb="11" eb="12">
      <t>コウ</t>
    </rPh>
    <phoneticPr fontId="1"/>
  </si>
  <si>
    <t>0985-85-3792</t>
    <phoneticPr fontId="1"/>
  </si>
  <si>
    <t>0985-67-4332</t>
  </si>
  <si>
    <t>arriba_fc@yahoo.co.jp</t>
    <phoneticPr fontId="24"/>
  </si>
  <si>
    <t>日高勇二</t>
    <rPh sb="0" eb="2">
      <t>ヒダカ</t>
    </rPh>
    <rPh sb="2" eb="4">
      <t>ユウジ</t>
    </rPh>
    <phoneticPr fontId="1"/>
  </si>
  <si>
    <t>日高大樹</t>
    <rPh sb="0" eb="2">
      <t>ヒダカ</t>
    </rPh>
    <rPh sb="2" eb="4">
      <t>ダイキ</t>
    </rPh>
    <phoneticPr fontId="1"/>
  </si>
  <si>
    <t>889-1901</t>
    <phoneticPr fontId="24"/>
  </si>
  <si>
    <t>三股中学校サッカー部</t>
    <rPh sb="0" eb="2">
      <t>ミツマタ</t>
    </rPh>
    <rPh sb="2" eb="5">
      <t>チュウガッコウ</t>
    </rPh>
    <rPh sb="9" eb="10">
      <t>ブ</t>
    </rPh>
    <phoneticPr fontId="24"/>
  </si>
  <si>
    <t>宮崎県北諸県郡三股町樺山3548</t>
    <rPh sb="0" eb="12">
      <t>889-1901</t>
    </rPh>
    <phoneticPr fontId="24"/>
  </si>
  <si>
    <t>0986-52-1144</t>
    <phoneticPr fontId="24"/>
  </si>
  <si>
    <t>0986-52-1143</t>
    <phoneticPr fontId="24"/>
  </si>
  <si>
    <t>mimatasoccer1996@yahoo.co.jp</t>
    <phoneticPr fontId="24"/>
  </si>
  <si>
    <t>小川　倫史</t>
    <phoneticPr fontId="24"/>
  </si>
  <si>
    <t>090-7385-1032</t>
    <phoneticPr fontId="24"/>
  </si>
  <si>
    <t>889-1901</t>
    <phoneticPr fontId="1"/>
  </si>
  <si>
    <t>セレソン都城FC</t>
  </si>
  <si>
    <t>宮崎県北諸県郡三股町樺山3276番地14</t>
    <rPh sb="0" eb="12">
      <t>８８９－１９０１</t>
    </rPh>
    <rPh sb="16" eb="18">
      <t>バンチ</t>
    </rPh>
    <phoneticPr fontId="1"/>
  </si>
  <si>
    <t>0986-51-3773</t>
  </si>
  <si>
    <t>qtpms268@ybb.ne.jp</t>
  </si>
  <si>
    <t>中山新吾</t>
    <rPh sb="0" eb="2">
      <t>ナカヤマ</t>
    </rPh>
    <rPh sb="2" eb="4">
      <t>シンゴ</t>
    </rPh>
    <phoneticPr fontId="2"/>
  </si>
  <si>
    <t>090-8834-8282</t>
  </si>
  <si>
    <t>889-2152</t>
    <phoneticPr fontId="1"/>
  </si>
  <si>
    <t>ヴィラル木花SC</t>
    <phoneticPr fontId="24"/>
  </si>
  <si>
    <t>宮崎県宮崎市学園木花台北2-11-10</t>
    <rPh sb="0" eb="12">
      <t>８８９－２１５２</t>
    </rPh>
    <phoneticPr fontId="1"/>
  </si>
  <si>
    <t>0985-58-1881</t>
    <phoneticPr fontId="1"/>
  </si>
  <si>
    <t>0985-58-1881</t>
  </si>
  <si>
    <t>ao-minamizono@msg.ac.jp</t>
    <phoneticPr fontId="24"/>
  </si>
  <si>
    <t>南園芳雄</t>
    <rPh sb="0" eb="2">
      <t>ミナミゾノ</t>
    </rPh>
    <rPh sb="2" eb="4">
      <t>ヨシオ</t>
    </rPh>
    <phoneticPr fontId="1"/>
  </si>
  <si>
    <t>090-3665-1810</t>
    <phoneticPr fontId="1"/>
  </si>
  <si>
    <t>三浦真裕</t>
    <rPh sb="0" eb="2">
      <t>ミウラ</t>
    </rPh>
    <rPh sb="2" eb="3">
      <t>マコト</t>
    </rPh>
    <phoneticPr fontId="1"/>
  </si>
  <si>
    <t>090-4771-9323</t>
    <phoneticPr fontId="1"/>
  </si>
  <si>
    <t>889-2153</t>
    <phoneticPr fontId="24"/>
  </si>
  <si>
    <t>木花中学校サッカー部</t>
    <rPh sb="9" eb="10">
      <t>ブ</t>
    </rPh>
    <phoneticPr fontId="24"/>
  </si>
  <si>
    <t>宮崎県宮崎市学園木花台南1丁目1番地</t>
    <rPh sb="0" eb="12">
      <t>889-2153</t>
    </rPh>
    <rPh sb="13" eb="15">
      <t>チョウメ</t>
    </rPh>
    <rPh sb="16" eb="17">
      <t>バン</t>
    </rPh>
    <rPh sb="17" eb="18">
      <t>チ</t>
    </rPh>
    <phoneticPr fontId="24"/>
  </si>
  <si>
    <t>0985-58-0004</t>
    <phoneticPr fontId="24"/>
  </si>
  <si>
    <t>0985-58-0848</t>
    <phoneticPr fontId="24"/>
  </si>
  <si>
    <t>kibana-c-33@mcnet.ed.jp</t>
  </si>
  <si>
    <t>藤田　司</t>
    <phoneticPr fontId="24"/>
  </si>
  <si>
    <t>090-6637-6198</t>
    <phoneticPr fontId="24"/>
  </si>
  <si>
    <t>889-4151</t>
    <phoneticPr fontId="1"/>
  </si>
  <si>
    <t>えびの市立真幸中学校サッカー部</t>
    <rPh sb="3" eb="5">
      <t>シリツ</t>
    </rPh>
    <rPh sb="5" eb="6">
      <t>マ</t>
    </rPh>
    <rPh sb="6" eb="7">
      <t>コウ</t>
    </rPh>
    <rPh sb="7" eb="10">
      <t>チュウガッコウ</t>
    </rPh>
    <rPh sb="14" eb="15">
      <t>ブ</t>
    </rPh>
    <phoneticPr fontId="2"/>
  </si>
  <si>
    <t>宮崎県えびの市向江850</t>
    <rPh sb="0" eb="9">
      <t>８８９－４１５１</t>
    </rPh>
    <phoneticPr fontId="1"/>
  </si>
  <si>
    <t>0984-37-1150</t>
  </si>
  <si>
    <t>0984-37-1158</t>
  </si>
  <si>
    <t>masakijhsc@miyazaki-c.ed.jp</t>
  </si>
  <si>
    <t>西畑洋和</t>
    <rPh sb="0" eb="2">
      <t>ニシハタ</t>
    </rPh>
    <rPh sb="2" eb="3">
      <t>ヨウ</t>
    </rPh>
    <rPh sb="3" eb="4">
      <t>カズ</t>
    </rPh>
    <phoneticPr fontId="2"/>
  </si>
  <si>
    <t>090-1925-8175</t>
  </si>
  <si>
    <t>今屋敷浩司</t>
    <rPh sb="0" eb="1">
      <t>イマ</t>
    </rPh>
    <rPh sb="1" eb="3">
      <t>ヤシキ</t>
    </rPh>
    <rPh sb="3" eb="5">
      <t>コウジ</t>
    </rPh>
    <phoneticPr fontId="1"/>
  </si>
  <si>
    <t>090-1925-8175</t>
    <phoneticPr fontId="1"/>
  </si>
  <si>
    <t>889-4221</t>
    <phoneticPr fontId="1"/>
  </si>
  <si>
    <t>えびの市立加久藤中学校サッカー部</t>
    <rPh sb="3" eb="5">
      <t>シリツ</t>
    </rPh>
    <rPh sb="5" eb="8">
      <t>カクトウ</t>
    </rPh>
    <rPh sb="8" eb="11">
      <t>チュウガッコウ</t>
    </rPh>
    <rPh sb="15" eb="16">
      <t>ブ</t>
    </rPh>
    <phoneticPr fontId="2"/>
  </si>
  <si>
    <t>宮崎県えびの市栗下1269-1</t>
    <rPh sb="0" eb="9">
      <t>８８９－４２２１</t>
    </rPh>
    <phoneticPr fontId="1"/>
  </si>
  <si>
    <t>0984-35-1353</t>
  </si>
  <si>
    <t>0984-35-1356</t>
  </si>
  <si>
    <t>kakutofootball@yahoo.co.jp</t>
  </si>
  <si>
    <t>拂山芳輝</t>
    <rPh sb="0" eb="1">
      <t>ハラ</t>
    </rPh>
    <rPh sb="1" eb="2">
      <t>ヤマ</t>
    </rPh>
    <rPh sb="2" eb="4">
      <t>ヨシテル</t>
    </rPh>
    <phoneticPr fontId="2"/>
  </si>
  <si>
    <t>090-3412-2640</t>
  </si>
  <si>
    <t>野邊裕貴</t>
    <rPh sb="0" eb="1">
      <t>ノ</t>
    </rPh>
    <rPh sb="2" eb="4">
      <t>ヒロタカ</t>
    </rPh>
    <phoneticPr fontId="2"/>
  </si>
  <si>
    <t>080-5212-9688</t>
  </si>
  <si>
    <t>黒木</t>
    <rPh sb="0" eb="2">
      <t>クロキ</t>
    </rPh>
    <phoneticPr fontId="1"/>
  </si>
  <si>
    <t>090-8767-7752</t>
    <phoneticPr fontId="1"/>
  </si>
  <si>
    <t>889-4601</t>
    <phoneticPr fontId="1"/>
  </si>
  <si>
    <t>都城市立山田中学校サッカー部</t>
    <rPh sb="0" eb="2">
      <t>ミヤコノジョウ</t>
    </rPh>
    <rPh sb="2" eb="3">
      <t>シ</t>
    </rPh>
    <rPh sb="3" eb="4">
      <t>リツ</t>
    </rPh>
    <rPh sb="4" eb="5">
      <t>ヤマ</t>
    </rPh>
    <rPh sb="5" eb="6">
      <t>ダ</t>
    </rPh>
    <phoneticPr fontId="2"/>
  </si>
  <si>
    <t>宮崎県都城市山田町山田2189-1</t>
    <rPh sb="0" eb="11">
      <t>８８９－４６０１</t>
    </rPh>
    <phoneticPr fontId="1"/>
  </si>
  <si>
    <t>0986-64-2105</t>
  </si>
  <si>
    <t>0986-64-3804</t>
  </si>
  <si>
    <t>yoshirou423@yahoo.co.jp</t>
  </si>
  <si>
    <t>－</t>
    <phoneticPr fontId="1"/>
  </si>
  <si>
    <t>黒木哲史</t>
    <rPh sb="0" eb="2">
      <t>クロキ</t>
    </rPh>
    <rPh sb="2" eb="4">
      <t>テツシ</t>
    </rPh>
    <phoneticPr fontId="2"/>
  </si>
  <si>
    <t>090-2089-1092</t>
    <phoneticPr fontId="1"/>
  </si>
  <si>
    <t>中水流和久</t>
    <rPh sb="0" eb="1">
      <t>ナカ</t>
    </rPh>
    <rPh sb="1" eb="2">
      <t>ミズ</t>
    </rPh>
    <rPh sb="2" eb="3">
      <t>ナガ</t>
    </rPh>
    <rPh sb="3" eb="5">
      <t>カズヒサ</t>
    </rPh>
    <phoneticPr fontId="1"/>
  </si>
  <si>
    <t>080-5602-5487</t>
    <phoneticPr fontId="1"/>
  </si>
  <si>
    <t>中水流和哉</t>
    <rPh sb="3" eb="5">
      <t>カズヤ</t>
    </rPh>
    <phoneticPr fontId="1"/>
  </si>
  <si>
    <t>090-3661-9754</t>
    <phoneticPr fontId="1"/>
  </si>
  <si>
    <t>890-0021</t>
    <phoneticPr fontId="24"/>
  </si>
  <si>
    <t>チェステレラ鹿児島FC</t>
    <rPh sb="6" eb="9">
      <t>カゴシマ</t>
    </rPh>
    <phoneticPr fontId="24"/>
  </si>
  <si>
    <t>鹿児島県鹿児島市小野２丁目14-16</t>
    <rPh sb="0" eb="10">
      <t>890-0021</t>
    </rPh>
    <rPh sb="11" eb="13">
      <t>チョウメ</t>
    </rPh>
    <phoneticPr fontId="24"/>
  </si>
  <si>
    <t>099-295-0473</t>
    <phoneticPr fontId="24"/>
  </si>
  <si>
    <t>099-295-0474</t>
    <phoneticPr fontId="24"/>
  </si>
  <si>
    <t>chestreia@endo-sa.jp</t>
    <phoneticPr fontId="24"/>
  </si>
  <si>
    <t>top_star09@yahoo.co.jp</t>
    <phoneticPr fontId="24"/>
  </si>
  <si>
    <t>藤崎信也</t>
    <rPh sb="0" eb="2">
      <t>フジサキ</t>
    </rPh>
    <rPh sb="2" eb="4">
      <t>シンヤ</t>
    </rPh>
    <phoneticPr fontId="24"/>
  </si>
  <si>
    <t>090-2501-0058</t>
    <phoneticPr fontId="24"/>
  </si>
  <si>
    <t>松原　啓</t>
    <phoneticPr fontId="24"/>
  </si>
  <si>
    <t>080-3669-2098</t>
    <phoneticPr fontId="24"/>
  </si>
  <si>
    <t>厚地一聡</t>
    <phoneticPr fontId="24"/>
  </si>
  <si>
    <t>080-1725-1810</t>
    <phoneticPr fontId="24"/>
  </si>
  <si>
    <t>○</t>
    <phoneticPr fontId="1"/>
  </si>
  <si>
    <t>890-0024</t>
    <phoneticPr fontId="24"/>
  </si>
  <si>
    <t>明和中学校サッカー部</t>
    <rPh sb="0" eb="2">
      <t>メイワ</t>
    </rPh>
    <rPh sb="2" eb="5">
      <t>チュウガッコウ</t>
    </rPh>
    <phoneticPr fontId="24"/>
  </si>
  <si>
    <t>鹿児島県鹿児島市明和２丁目2-1</t>
    <rPh sb="0" eb="10">
      <t>８９０－００２４</t>
    </rPh>
    <rPh sb="11" eb="13">
      <t>チョウメ</t>
    </rPh>
    <phoneticPr fontId="24"/>
  </si>
  <si>
    <t>099-282-0163</t>
    <phoneticPr fontId="24"/>
  </si>
  <si>
    <t>099-282-0166</t>
    <phoneticPr fontId="24"/>
  </si>
  <si>
    <t>c209huen@keinet.com</t>
    <phoneticPr fontId="24"/>
  </si>
  <si>
    <t>fumi040312dfc@i.softbank.jp</t>
    <phoneticPr fontId="24"/>
  </si>
  <si>
    <t>上野浩史</t>
    <rPh sb="0" eb="2">
      <t>ウエノ</t>
    </rPh>
    <rPh sb="2" eb="4">
      <t>ヒロフミ</t>
    </rPh>
    <phoneticPr fontId="24"/>
  </si>
  <si>
    <t>090-1344-9473</t>
    <phoneticPr fontId="24"/>
  </si>
  <si>
    <t>開　貴大</t>
    <rPh sb="0" eb="1">
      <t>ヒラ</t>
    </rPh>
    <rPh sb="2" eb="3">
      <t>タカ</t>
    </rPh>
    <rPh sb="3" eb="4">
      <t>ダイ</t>
    </rPh>
    <phoneticPr fontId="24"/>
  </si>
  <si>
    <t>090-7532-1235</t>
    <phoneticPr fontId="24"/>
  </si>
  <si>
    <t>890-0032</t>
    <phoneticPr fontId="1"/>
  </si>
  <si>
    <t>鹿児島市立西陵中学校サッカー部</t>
    <rPh sb="0" eb="3">
      <t>カゴシマ</t>
    </rPh>
    <rPh sb="3" eb="5">
      <t>シリツ</t>
    </rPh>
    <rPh sb="5" eb="7">
      <t>セイリョウ</t>
    </rPh>
    <rPh sb="7" eb="10">
      <t>チュウガッコウ</t>
    </rPh>
    <phoneticPr fontId="1"/>
  </si>
  <si>
    <t>鹿児島県鹿児島市西陵５丁目１３番１号</t>
    <rPh sb="0" eb="10">
      <t>８９０－００３２</t>
    </rPh>
    <rPh sb="11" eb="13">
      <t>チョウメ</t>
    </rPh>
    <rPh sb="15" eb="16">
      <t>バン</t>
    </rPh>
    <rPh sb="17" eb="18">
      <t>ゴウ</t>
    </rPh>
    <phoneticPr fontId="1"/>
  </si>
  <si>
    <t>099-281-3122</t>
    <phoneticPr fontId="1"/>
  </si>
  <si>
    <t>099-281-3127</t>
    <phoneticPr fontId="1"/>
  </si>
  <si>
    <t>mako.5489@tiara.ocn.ne.jp</t>
    <phoneticPr fontId="1"/>
  </si>
  <si>
    <t>桐野真理子</t>
    <rPh sb="0" eb="2">
      <t>キリノ</t>
    </rPh>
    <rPh sb="2" eb="5">
      <t>マリコ</t>
    </rPh>
    <phoneticPr fontId="1"/>
  </si>
  <si>
    <t>090-9564-1420</t>
    <phoneticPr fontId="1"/>
  </si>
  <si>
    <t>890-0036</t>
    <phoneticPr fontId="1"/>
  </si>
  <si>
    <t>鹿児島スポーツクラブ</t>
    <rPh sb="0" eb="3">
      <t>カゴシマ</t>
    </rPh>
    <phoneticPr fontId="2"/>
  </si>
  <si>
    <t>鹿児島県鹿児島市田上台4-45-18</t>
    <rPh sb="0" eb="11">
      <t>８９０－００３６</t>
    </rPh>
    <phoneticPr fontId="1"/>
  </si>
  <si>
    <t>099-275-4000</t>
    <phoneticPr fontId="1"/>
  </si>
  <si>
    <t>099-275-4000</t>
  </si>
  <si>
    <t>shonet@vega.ocn.ne.jp</t>
  </si>
  <si>
    <t>福永　翔</t>
    <rPh sb="0" eb="2">
      <t>フクナガ</t>
    </rPh>
    <rPh sb="3" eb="4">
      <t>ショウ</t>
    </rPh>
    <phoneticPr fontId="2"/>
  </si>
  <si>
    <t>090-7536-9135</t>
  </si>
  <si>
    <t>890-0064</t>
    <phoneticPr fontId="1"/>
  </si>
  <si>
    <t>鹿児島ユナイテッドFC</t>
    <rPh sb="0" eb="3">
      <t>カゴシマ</t>
    </rPh>
    <phoneticPr fontId="2"/>
  </si>
  <si>
    <t>鹿児島県鹿児島市鴨池新町39-11</t>
    <rPh sb="0" eb="12">
      <t>８９０－００６４</t>
    </rPh>
    <phoneticPr fontId="1"/>
  </si>
  <si>
    <t>099-812-6370</t>
  </si>
  <si>
    <t>099-812-6371</t>
  </si>
  <si>
    <t>school@k-sapo.com</t>
  </si>
  <si>
    <t>r-sakoya@k-sapo.com</t>
    <phoneticPr fontId="1"/>
  </si>
  <si>
    <t>栗山裕貴</t>
    <rPh sb="0" eb="2">
      <t>クリヤマ</t>
    </rPh>
    <rPh sb="2" eb="4">
      <t>ヒロタカ</t>
    </rPh>
    <phoneticPr fontId="1"/>
  </si>
  <si>
    <t>070-1239-1726</t>
    <phoneticPr fontId="1"/>
  </si>
  <si>
    <t>迫屋　諒</t>
    <rPh sb="0" eb="2">
      <t>サコヤ</t>
    </rPh>
    <rPh sb="3" eb="4">
      <t>リョウ</t>
    </rPh>
    <phoneticPr fontId="1"/>
  </si>
  <si>
    <t>070-1219-4818</t>
    <phoneticPr fontId="1"/>
  </si>
  <si>
    <t>891-1416</t>
    <phoneticPr fontId="1"/>
  </si>
  <si>
    <t>FC REALIZE鹿児島</t>
    <rPh sb="10" eb="13">
      <t>カゴシマ</t>
    </rPh>
    <phoneticPr fontId="2"/>
  </si>
  <si>
    <t>鹿児島県鹿児島市桜島武町426番地</t>
    <rPh sb="0" eb="12">
      <t>８９１－１４１６</t>
    </rPh>
    <rPh sb="15" eb="17">
      <t>バンチ</t>
    </rPh>
    <phoneticPr fontId="1"/>
  </si>
  <si>
    <t>099-222-2515</t>
  </si>
  <si>
    <t>fc_realize_sato@yahoo.co.jp</t>
  </si>
  <si>
    <t>永江昭博</t>
    <rPh sb="0" eb="2">
      <t>ナガエ</t>
    </rPh>
    <rPh sb="2" eb="4">
      <t>アキヒロ</t>
    </rPh>
    <phoneticPr fontId="3"/>
  </si>
  <si>
    <t>080-4582-7315</t>
    <phoneticPr fontId="1"/>
  </si>
  <si>
    <t>佐藤　昇</t>
    <rPh sb="0" eb="2">
      <t>サトウ</t>
    </rPh>
    <rPh sb="3" eb="4">
      <t>ノボル</t>
    </rPh>
    <phoneticPr fontId="3"/>
  </si>
  <si>
    <t>080-5283-4446</t>
  </si>
  <si>
    <t>893-0024</t>
    <phoneticPr fontId="1"/>
  </si>
  <si>
    <t>太陽SC鹿屋</t>
    <rPh sb="4" eb="6">
      <t>カノヤ</t>
    </rPh>
    <phoneticPr fontId="24"/>
  </si>
  <si>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</si>
  <si>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</si>
  <si>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</si>
  <si>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</si>
  <si>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</si>
  <si>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</si>
  <si>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</si>
  <si>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893-1204</t>
    <phoneticPr fontId="24"/>
  </si>
  <si>
    <t>S.S.Advance FC</t>
    <phoneticPr fontId="24"/>
  </si>
  <si>
    <t>鹿児島県肝属郡肝付町富山929-1</t>
    <rPh sb="0" eb="12">
      <t>893-1204</t>
    </rPh>
    <phoneticPr fontId="24"/>
  </si>
  <si>
    <t>090-6247-4888</t>
    <phoneticPr fontId="24"/>
  </si>
  <si>
    <t>0994-35-1113</t>
    <phoneticPr fontId="24"/>
  </si>
  <si>
    <t>s.s.advance.fc@po2.synapse.ne.jp</t>
    <phoneticPr fontId="24"/>
  </si>
  <si>
    <t>s.s.advance.love@ezweb.ne.jp</t>
    <phoneticPr fontId="1"/>
  </si>
  <si>
    <t>﨑森　大地</t>
    <phoneticPr fontId="24"/>
  </si>
  <si>
    <t>﨑森　一樹</t>
    <phoneticPr fontId="24"/>
  </si>
  <si>
    <t>080-5348-8811</t>
    <phoneticPr fontId="24"/>
  </si>
  <si>
    <t>山下　哲也</t>
    <phoneticPr fontId="24"/>
  </si>
  <si>
    <t>090-1178-5470</t>
    <phoneticPr fontId="24"/>
  </si>
  <si>
    <t>895-0012</t>
    <phoneticPr fontId="24"/>
  </si>
  <si>
    <t>川内南中学校サッカー部</t>
    <rPh sb="0" eb="2">
      <t>カワウチ</t>
    </rPh>
    <rPh sb="2" eb="3">
      <t>ミナミ</t>
    </rPh>
    <rPh sb="3" eb="6">
      <t>チュウガッコウ</t>
    </rPh>
    <phoneticPr fontId="24"/>
  </si>
  <si>
    <t>鹿児島県薩摩川内市平佐町985</t>
    <rPh sb="0" eb="12">
      <t>８９５－００１２</t>
    </rPh>
    <phoneticPr fontId="24"/>
  </si>
  <si>
    <t>0996-23-4602</t>
    <phoneticPr fontId="24"/>
  </si>
  <si>
    <t>0996-22-0582</t>
    <phoneticPr fontId="24"/>
  </si>
  <si>
    <t>johnny.ku---ma@live.jp</t>
    <phoneticPr fontId="24"/>
  </si>
  <si>
    <t>黒木暢人</t>
    <rPh sb="0" eb="2">
      <t>クロキ</t>
    </rPh>
    <phoneticPr fontId="24"/>
  </si>
  <si>
    <t>090-7395-8510</t>
    <phoneticPr fontId="24"/>
  </si>
  <si>
    <t>長薗　誠</t>
    <phoneticPr fontId="24"/>
  </si>
  <si>
    <t>090-5926-3795</t>
    <phoneticPr fontId="24"/>
  </si>
  <si>
    <t>895-0064</t>
    <phoneticPr fontId="24"/>
  </si>
  <si>
    <t>川内北中学校サッカー部</t>
    <rPh sb="0" eb="2">
      <t>カワウチ</t>
    </rPh>
    <rPh sb="2" eb="3">
      <t>キタ</t>
    </rPh>
    <rPh sb="3" eb="6">
      <t>チュウガッコウ</t>
    </rPh>
    <phoneticPr fontId="24"/>
  </si>
  <si>
    <t>鹿児島県薩摩川内市花木町17-60</t>
    <rPh sb="0" eb="12">
      <t>８９５－００６４</t>
    </rPh>
    <phoneticPr fontId="24"/>
  </si>
  <si>
    <t>0996-23-4164</t>
    <phoneticPr fontId="24"/>
  </si>
  <si>
    <t>0996-23-4055</t>
    <phoneticPr fontId="24"/>
  </si>
  <si>
    <t>ta19930104@icloud.com</t>
    <phoneticPr fontId="1"/>
  </si>
  <si>
    <t>有村卓也</t>
    <rPh sb="0" eb="2">
      <t>アリムラ</t>
    </rPh>
    <rPh sb="2" eb="4">
      <t>タクヤ</t>
    </rPh>
    <phoneticPr fontId="24"/>
  </si>
  <si>
    <t>080-1780-5700</t>
    <phoneticPr fontId="24"/>
  </si>
  <si>
    <t>895-1106</t>
    <phoneticPr fontId="24"/>
  </si>
  <si>
    <t>東郷中学校サッカー部</t>
    <rPh sb="0" eb="2">
      <t>トウゴウ</t>
    </rPh>
    <rPh sb="2" eb="5">
      <t>チュウガッコウ</t>
    </rPh>
    <rPh sb="9" eb="10">
      <t>ブ</t>
    </rPh>
    <phoneticPr fontId="24"/>
  </si>
  <si>
    <t>鹿児島県薩摩川内市東郷町斧渕600番地</t>
    <rPh sb="0" eb="14">
      <t>８９５－１１０６</t>
    </rPh>
    <rPh sb="17" eb="19">
      <t>バンチ</t>
    </rPh>
    <phoneticPr fontId="24"/>
  </si>
  <si>
    <t>0996-42-0013</t>
    <phoneticPr fontId="24"/>
  </si>
  <si>
    <t>0996-42-0015</t>
    <phoneticPr fontId="24"/>
  </si>
  <si>
    <t>kyoutou@togo-j.edu.satsumasendai.jp</t>
    <phoneticPr fontId="24"/>
  </si>
  <si>
    <t>今村太郎</t>
    <rPh sb="0" eb="2">
      <t>イマムラ</t>
    </rPh>
    <rPh sb="2" eb="4">
      <t>タロウ</t>
    </rPh>
    <phoneticPr fontId="24"/>
  </si>
  <si>
    <t>090-6774-4443</t>
    <phoneticPr fontId="24"/>
  </si>
  <si>
    <t>上原美代子</t>
    <rPh sb="0" eb="2">
      <t>ウエハラ</t>
    </rPh>
    <rPh sb="2" eb="5">
      <t>ミヨコ</t>
    </rPh>
    <phoneticPr fontId="24"/>
  </si>
  <si>
    <t>080-5804-2904</t>
    <phoneticPr fontId="24"/>
  </si>
  <si>
    <t>895-1402</t>
    <phoneticPr fontId="1"/>
  </si>
  <si>
    <t>薩摩川内市立入来中学校</t>
    <rPh sb="0" eb="2">
      <t>サツマ</t>
    </rPh>
    <rPh sb="2" eb="4">
      <t>センダイ</t>
    </rPh>
    <rPh sb="4" eb="6">
      <t>シリツ</t>
    </rPh>
    <rPh sb="6" eb="8">
      <t>イリキ</t>
    </rPh>
    <rPh sb="8" eb="11">
      <t>チュウガッコウ</t>
    </rPh>
    <phoneticPr fontId="2"/>
  </si>
  <si>
    <t>鹿児島県薩摩川内市入来町浦之名7635番地</t>
    <rPh sb="0" eb="15">
      <t>８９５－１４０２</t>
    </rPh>
    <rPh sb="19" eb="21">
      <t>バンチ</t>
    </rPh>
    <phoneticPr fontId="1"/>
  </si>
  <si>
    <t>0996-44-2070</t>
  </si>
  <si>
    <t>0996-44-2232</t>
  </si>
  <si>
    <t>moto.mizu.1970@gmail.com</t>
  </si>
  <si>
    <t>永尾寿雄</t>
    <rPh sb="0" eb="2">
      <t>ナガオ</t>
    </rPh>
    <rPh sb="2" eb="3">
      <t>コトブキ</t>
    </rPh>
    <rPh sb="3" eb="4">
      <t>オス</t>
    </rPh>
    <phoneticPr fontId="2"/>
  </si>
  <si>
    <t>長原基和</t>
    <rPh sb="0" eb="2">
      <t>ナガハラ</t>
    </rPh>
    <rPh sb="2" eb="3">
      <t>モト</t>
    </rPh>
    <rPh sb="3" eb="4">
      <t>カズ</t>
    </rPh>
    <phoneticPr fontId="2"/>
  </si>
  <si>
    <t>090-3199-3089</t>
  </si>
  <si>
    <t>895-1803</t>
    <phoneticPr fontId="24"/>
  </si>
  <si>
    <t>宮之城・東郷中学校サッカー部</t>
    <rPh sb="0" eb="3">
      <t>ミヤノジョウ</t>
    </rPh>
    <rPh sb="4" eb="6">
      <t>トウゴウ</t>
    </rPh>
    <rPh sb="6" eb="9">
      <t>チュウガッコウ</t>
    </rPh>
    <rPh sb="13" eb="14">
      <t>ブ</t>
    </rPh>
    <phoneticPr fontId="24"/>
  </si>
  <si>
    <t>鹿児島県薩摩郡さつま町宮之城屋地391番地</t>
    <rPh sb="0" eb="16">
      <t>８９５－１８０３</t>
    </rPh>
    <rPh sb="19" eb="21">
      <t>バンチ</t>
    </rPh>
    <phoneticPr fontId="24"/>
  </si>
  <si>
    <t>0996-53-1587</t>
    <phoneticPr fontId="24"/>
  </si>
  <si>
    <t>0996-53-0504</t>
    <phoneticPr fontId="24"/>
  </si>
  <si>
    <t>miyanojo819@gmail.com</t>
    <phoneticPr fontId="24"/>
  </si>
  <si>
    <t>立石浩也</t>
    <rPh sb="0" eb="2">
      <t>タテイシ</t>
    </rPh>
    <rPh sb="2" eb="4">
      <t>ヒロヤ</t>
    </rPh>
    <phoneticPr fontId="24"/>
  </si>
  <si>
    <t>080-1735-6516</t>
    <phoneticPr fontId="24"/>
  </si>
  <si>
    <t>895-2101</t>
    <phoneticPr fontId="24"/>
  </si>
  <si>
    <t>薩摩・平成合同チーム（薩摩中）</t>
    <rPh sb="0" eb="2">
      <t>サツマ</t>
    </rPh>
    <rPh sb="3" eb="5">
      <t>ヘイセイ</t>
    </rPh>
    <rPh sb="5" eb="7">
      <t>ゴウドウ</t>
    </rPh>
    <rPh sb="11" eb="13">
      <t>サツマ</t>
    </rPh>
    <rPh sb="13" eb="14">
      <t>チュウ</t>
    </rPh>
    <phoneticPr fontId="24"/>
  </si>
  <si>
    <t>鹿児島県薩摩郡さつま町求名12761-1</t>
    <rPh sb="0" eb="13">
      <t>８９５－２２０１</t>
    </rPh>
    <phoneticPr fontId="24"/>
  </si>
  <si>
    <t>0996-57-0101</t>
    <phoneticPr fontId="24"/>
  </si>
  <si>
    <t>0996-57-1476</t>
    <phoneticPr fontId="24"/>
  </si>
  <si>
    <t>ugu.mail.1127@gmail.com</t>
    <phoneticPr fontId="24"/>
  </si>
  <si>
    <t>鶯出健太</t>
    <rPh sb="0" eb="1">
      <t>ウグイス</t>
    </rPh>
    <rPh sb="1" eb="2">
      <t>デ</t>
    </rPh>
    <rPh sb="2" eb="4">
      <t>ケンタ</t>
    </rPh>
    <phoneticPr fontId="24"/>
  </si>
  <si>
    <t>090-1083-5141</t>
    <phoneticPr fontId="24"/>
  </si>
  <si>
    <t>小島士郎</t>
    <rPh sb="0" eb="2">
      <t>コジマ</t>
    </rPh>
    <rPh sb="2" eb="4">
      <t>シロウ</t>
    </rPh>
    <phoneticPr fontId="1"/>
  </si>
  <si>
    <t>池岡啓一</t>
    <rPh sb="0" eb="1">
      <t>イケ</t>
    </rPh>
    <rPh sb="1" eb="2">
      <t>オカ</t>
    </rPh>
    <rPh sb="2" eb="4">
      <t>ケイイチ</t>
    </rPh>
    <phoneticPr fontId="1"/>
  </si>
  <si>
    <t>895-2511</t>
    <phoneticPr fontId="1"/>
  </si>
  <si>
    <t>I.F.Cカスティージョ</t>
  </si>
  <si>
    <t>鹿児島県伊佐市大口里1792-2</t>
    <rPh sb="0" eb="10">
      <t>８９５－２５１１</t>
    </rPh>
    <phoneticPr fontId="1"/>
  </si>
  <si>
    <t>0995-22-7355</t>
    <phoneticPr fontId="1"/>
  </si>
  <si>
    <t>0995-22-1109</t>
  </si>
  <si>
    <t>castiillo05@po4.synapse.ne.jp</t>
  </si>
  <si>
    <t>池田浩紀</t>
    <rPh sb="0" eb="2">
      <t>イケダ</t>
    </rPh>
    <rPh sb="2" eb="3">
      <t>コウ</t>
    </rPh>
    <rPh sb="3" eb="4">
      <t>キ</t>
    </rPh>
    <phoneticPr fontId="1"/>
  </si>
  <si>
    <t>090-6772-0032</t>
    <phoneticPr fontId="1"/>
  </si>
  <si>
    <t>上下公三</t>
    <rPh sb="0" eb="2">
      <t>ウエシタ</t>
    </rPh>
    <rPh sb="2" eb="4">
      <t>コウゾウ</t>
    </rPh>
    <phoneticPr fontId="1"/>
  </si>
  <si>
    <t>090-3190-7349</t>
    <phoneticPr fontId="1"/>
  </si>
  <si>
    <t>898-0058</t>
    <phoneticPr fontId="24"/>
  </si>
  <si>
    <t>CALCIATORE（カルチャトーレ）</t>
    <phoneticPr fontId="24"/>
  </si>
  <si>
    <t>鹿児島県枕崎市岩戸町395</t>
    <phoneticPr fontId="24"/>
  </si>
  <si>
    <t>0993-72-8322</t>
    <phoneticPr fontId="24"/>
  </si>
  <si>
    <t>tmky.arikin395@po5.synapse.ne.jp</t>
    <phoneticPr fontId="24"/>
  </si>
  <si>
    <t>有薗隆司</t>
    <phoneticPr fontId="24"/>
  </si>
  <si>
    <t>090-4344-7794</t>
    <phoneticPr fontId="24"/>
  </si>
  <si>
    <t>899-0207</t>
    <phoneticPr fontId="24"/>
  </si>
  <si>
    <t>出水市立出水中学校</t>
    <rPh sb="0" eb="2">
      <t>イズミ</t>
    </rPh>
    <rPh sb="2" eb="4">
      <t>シリツ</t>
    </rPh>
    <rPh sb="4" eb="6">
      <t>イズミ</t>
    </rPh>
    <phoneticPr fontId="2"/>
  </si>
  <si>
    <t>鹿児島県出水市中央町1262番地</t>
    <rPh sb="0" eb="10">
      <t>８９９－０２０７</t>
    </rPh>
    <rPh sb="14" eb="16">
      <t>バンチ</t>
    </rPh>
    <phoneticPr fontId="24"/>
  </si>
  <si>
    <t>0996-63-2166</t>
    <phoneticPr fontId="24"/>
  </si>
  <si>
    <t>0996-62-9770</t>
    <phoneticPr fontId="24"/>
  </si>
  <si>
    <t>izumi-jh_tlo@edu-izumi.jp</t>
    <phoneticPr fontId="24"/>
  </si>
  <si>
    <t>広島新次郎</t>
    <rPh sb="0" eb="2">
      <t>ヒロシマ</t>
    </rPh>
    <rPh sb="2" eb="3">
      <t>シン</t>
    </rPh>
    <rPh sb="3" eb="5">
      <t>ジロウ</t>
    </rPh>
    <phoneticPr fontId="24"/>
  </si>
  <si>
    <t>090-4352-1029</t>
    <phoneticPr fontId="24"/>
  </si>
  <si>
    <t>899-0213</t>
    <phoneticPr fontId="24"/>
  </si>
  <si>
    <t>出水セントラルFC</t>
    <rPh sb="0" eb="2">
      <t>イズミ</t>
    </rPh>
    <phoneticPr fontId="24"/>
  </si>
  <si>
    <t>鹿児島県出水市西出水町448番地</t>
    <rPh sb="0" eb="11">
      <t>８９９－０２１３</t>
    </rPh>
    <rPh sb="14" eb="16">
      <t>バンチ</t>
    </rPh>
    <phoneticPr fontId="24"/>
  </si>
  <si>
    <t>0996-62-0500</t>
    <phoneticPr fontId="24"/>
  </si>
  <si>
    <t>0996-62-6677</t>
    <phoneticPr fontId="24"/>
  </si>
  <si>
    <t>icsoccer@izumi.ac.jp</t>
    <phoneticPr fontId="24"/>
  </si>
  <si>
    <t>近野隼人</t>
    <rPh sb="0" eb="2">
      <t>コンノ</t>
    </rPh>
    <rPh sb="2" eb="4">
      <t>ハヤト</t>
    </rPh>
    <phoneticPr fontId="24"/>
  </si>
  <si>
    <t>090-7014-2322</t>
    <phoneticPr fontId="24"/>
  </si>
  <si>
    <t>899-0402</t>
    <phoneticPr fontId="24"/>
  </si>
  <si>
    <t>高尾野中学校</t>
    <rPh sb="0" eb="3">
      <t>タカオノ</t>
    </rPh>
    <rPh sb="3" eb="6">
      <t>チュウガッコウ</t>
    </rPh>
    <phoneticPr fontId="24"/>
  </si>
  <si>
    <t>鹿児島県出水市高尾野町柴引2143番地</t>
    <rPh sb="0" eb="4">
      <t>カゴシマケン</t>
    </rPh>
    <rPh sb="17" eb="19">
      <t>バンチ</t>
    </rPh>
    <phoneticPr fontId="24"/>
  </si>
  <si>
    <t>0996-82-0019</t>
    <phoneticPr fontId="24"/>
  </si>
  <si>
    <t>0996-82-1512</t>
    <phoneticPr fontId="24"/>
  </si>
  <si>
    <t>takaono-jh.t20@edu-izumi.jp</t>
  </si>
  <si>
    <t>立石浩也</t>
    <rPh sb="0" eb="2">
      <t>タテイシ</t>
    </rPh>
    <rPh sb="2" eb="4">
      <t>ヒロナリ</t>
    </rPh>
    <phoneticPr fontId="24"/>
  </si>
  <si>
    <t>080-1735-6515</t>
    <phoneticPr fontId="24"/>
  </si>
  <si>
    <t>899-2103</t>
    <phoneticPr fontId="24"/>
  </si>
  <si>
    <t>市来中学校</t>
    <rPh sb="0" eb="2">
      <t>イチキ</t>
    </rPh>
    <rPh sb="2" eb="5">
      <t>チュウガッコウ</t>
    </rPh>
    <phoneticPr fontId="24"/>
  </si>
  <si>
    <t>鹿児島県いちき串木野市大里3764番地</t>
    <rPh sb="0" eb="13">
      <t>８９９－２１０３</t>
    </rPh>
    <rPh sb="17" eb="19">
      <t>バンチ</t>
    </rPh>
    <phoneticPr fontId="24"/>
  </si>
  <si>
    <t>0996-36-2056</t>
    <phoneticPr fontId="24"/>
  </si>
  <si>
    <t>0996-36-4819</t>
    <phoneticPr fontId="24"/>
  </si>
  <si>
    <t>ichiki-jh@po12.synapse.ne.jp</t>
    <phoneticPr fontId="24"/>
  </si>
  <si>
    <t>永岡高明</t>
    <rPh sb="0" eb="2">
      <t>ナガオカ</t>
    </rPh>
    <rPh sb="2" eb="4">
      <t>タカアキ</t>
    </rPh>
    <phoneticPr fontId="24"/>
  </si>
  <si>
    <t>090-8398-7975</t>
    <phoneticPr fontId="24"/>
  </si>
  <si>
    <t>899-2202</t>
    <phoneticPr fontId="1"/>
  </si>
  <si>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</si>
  <si>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</si>
  <si>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099-274-2805</t>
  </si>
  <si>
    <t>099-274-2809</t>
  </si>
  <si>
    <t>higa-chu00@ed.city.hioki.kagoshima.jp</t>
  </si>
  <si>
    <t>yjxhs070@yahoo.co.jp</t>
    <phoneticPr fontId="1"/>
  </si>
  <si>
    <t>東　隆一</t>
    <rPh sb="0" eb="1">
      <t>ヒガシ</t>
    </rPh>
    <rPh sb="2" eb="4">
      <t>リュウイチ</t>
    </rPh>
    <phoneticPr fontId="3"/>
  </si>
  <si>
    <t>090-2853-9465</t>
  </si>
  <si>
    <t>東　浩史</t>
    <rPh sb="0" eb="1">
      <t>ヒガシ</t>
    </rPh>
    <rPh sb="2" eb="4">
      <t>ヒロシ</t>
    </rPh>
    <phoneticPr fontId="1"/>
  </si>
  <si>
    <t>090-4347-6807</t>
    <phoneticPr fontId="1"/>
  </si>
  <si>
    <t>899-2501</t>
    <phoneticPr fontId="24"/>
  </si>
  <si>
    <t>伊集院中学校サッカー部</t>
    <rPh sb="0" eb="3">
      <t>イジュウイン</t>
    </rPh>
    <rPh sb="3" eb="6">
      <t>チュウガッコウ</t>
    </rPh>
    <rPh sb="10" eb="11">
      <t>ブ</t>
    </rPh>
    <phoneticPr fontId="24"/>
  </si>
  <si>
    <t>鹿児島県日置市伊集院町下谷口1547</t>
    <rPh sb="0" eb="14">
      <t>８９９－２５０１</t>
    </rPh>
    <phoneticPr fontId="24"/>
  </si>
  <si>
    <t>099-273-4851</t>
    <phoneticPr fontId="24"/>
  </si>
  <si>
    <t>099-273-0263</t>
    <phoneticPr fontId="24"/>
  </si>
  <si>
    <t>tamet@mail.goo.ne.jp</t>
    <phoneticPr fontId="24"/>
  </si>
  <si>
    <t>溜池俊彦</t>
    <rPh sb="0" eb="2">
      <t>タメイケ</t>
    </rPh>
    <rPh sb="2" eb="4">
      <t>トシヒコ</t>
    </rPh>
    <phoneticPr fontId="24"/>
  </si>
  <si>
    <t>090-7296-3393</t>
    <phoneticPr fontId="24"/>
  </si>
  <si>
    <t>899-2511</t>
    <phoneticPr fontId="24"/>
  </si>
  <si>
    <t>伊集院北中学校サッカー部</t>
    <rPh sb="0" eb="3">
      <t>イジュウイン</t>
    </rPh>
    <rPh sb="3" eb="4">
      <t>キタ</t>
    </rPh>
    <rPh sb="4" eb="7">
      <t>チュウガッコウ</t>
    </rPh>
    <rPh sb="11" eb="12">
      <t>ブ</t>
    </rPh>
    <phoneticPr fontId="24"/>
  </si>
  <si>
    <t>鹿児島県日置市伊集院町下神殿1154</t>
    <rPh sb="0" eb="14">
      <t>８９９－２５１１</t>
    </rPh>
    <phoneticPr fontId="24"/>
  </si>
  <si>
    <t>099-272-4996</t>
    <phoneticPr fontId="24"/>
  </si>
  <si>
    <t>099-272-4997</t>
    <phoneticPr fontId="24"/>
  </si>
  <si>
    <t>daxclub1977@yahoo.co.jp</t>
    <phoneticPr fontId="24"/>
  </si>
  <si>
    <t>木村竜平</t>
    <rPh sb="0" eb="2">
      <t>キムラ</t>
    </rPh>
    <rPh sb="2" eb="4">
      <t>リュウヘイ</t>
    </rPh>
    <phoneticPr fontId="24"/>
  </si>
  <si>
    <t>080-3958-4990</t>
    <phoneticPr fontId="24"/>
  </si>
  <si>
    <t>899-2703</t>
    <phoneticPr fontId="1"/>
  </si>
  <si>
    <t>鹿児島市立松元中学校</t>
    <rPh sb="0" eb="3">
      <t>カゴシマ</t>
    </rPh>
    <rPh sb="3" eb="5">
      <t>シリツ</t>
    </rPh>
    <rPh sb="5" eb="7">
      <t>マツモト</t>
    </rPh>
    <rPh sb="7" eb="10">
      <t>チュウガッコウ</t>
    </rPh>
    <phoneticPr fontId="2"/>
  </si>
  <si>
    <t>鹿児島県鹿児島市上谷口町2994-2</t>
    <rPh sb="0" eb="12">
      <t>８９９－２７０３</t>
    </rPh>
    <phoneticPr fontId="1"/>
  </si>
  <si>
    <t>099-278-1101</t>
  </si>
  <si>
    <t>099-278-4646</t>
  </si>
  <si>
    <t>ginshinkaguzuratoshi@yahoo.co.jp</t>
  </si>
  <si>
    <t>鍋倉寿希</t>
    <rPh sb="0" eb="2">
      <t>ナベクラ</t>
    </rPh>
    <rPh sb="2" eb="3">
      <t>コトブキ</t>
    </rPh>
    <rPh sb="3" eb="4">
      <t>ノゾミ</t>
    </rPh>
    <phoneticPr fontId="2"/>
  </si>
  <si>
    <t>090-1360-1874</t>
  </si>
  <si>
    <t>899-4301</t>
    <phoneticPr fontId="1"/>
  </si>
  <si>
    <t>FC KING U-15</t>
    <phoneticPr fontId="2"/>
  </si>
  <si>
    <t>鹿児島県霧島市国分重久1108-16</t>
    <rPh sb="0" eb="11">
      <t>８９９－４３０１</t>
    </rPh>
    <phoneticPr fontId="1"/>
  </si>
  <si>
    <t>0995-46-0818</t>
  </si>
  <si>
    <t>kingizm14@gmail.com</t>
  </si>
  <si>
    <t>町田利之</t>
    <rPh sb="0" eb="2">
      <t>マチダ</t>
    </rPh>
    <rPh sb="2" eb="4">
      <t>トシユキ</t>
    </rPh>
    <phoneticPr fontId="2"/>
  </si>
  <si>
    <t>090-9795-3679</t>
  </si>
  <si>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</si>
  <si>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</si>
  <si>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</si>
  <si>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</si>
  <si>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</si>
  <si>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</si>
  <si>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</si>
  <si>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</si>
  <si>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</si>
  <si>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太陽SC国分</t>
    <rPh sb="0" eb="2">
      <t>タイヨウ</t>
    </rPh>
    <rPh sb="4" eb="6">
      <t>コクブ</t>
    </rPh>
    <phoneticPr fontId="2"/>
  </si>
  <si>
    <t>鹿児島県霧島市隼人町神宮1-1-37</t>
    <rPh sb="0" eb="12">
      <t>８９９－５１２１</t>
    </rPh>
    <phoneticPr fontId="1"/>
  </si>
  <si>
    <t>0995-73-3020</t>
  </si>
  <si>
    <t>0995-73-3021</t>
  </si>
  <si>
    <t>t-kokubu@taiyo-sports.com</t>
  </si>
  <si>
    <t>竹内正剛</t>
    <rPh sb="0" eb="2">
      <t>タケウチ</t>
    </rPh>
    <rPh sb="2" eb="3">
      <t>タダ</t>
    </rPh>
    <rPh sb="3" eb="4">
      <t>ツヨシ</t>
    </rPh>
    <phoneticPr fontId="2"/>
  </si>
  <si>
    <t>080-4280-5256</t>
    <phoneticPr fontId="1"/>
  </si>
  <si>
    <t>有馬鈴太郎</t>
    <phoneticPr fontId="1"/>
  </si>
  <si>
    <t>090-2085-9354</t>
    <phoneticPr fontId="1"/>
  </si>
  <si>
    <t>899-5431</t>
    <phoneticPr fontId="1"/>
  </si>
  <si>
    <t>FCアラーラ鹿児島</t>
    <phoneticPr fontId="1"/>
  </si>
  <si>
    <t>鹿児島県姶良市西餠田3966-21</t>
    <rPh sb="0" eb="10">
      <t>８９９－５４３１</t>
    </rPh>
    <phoneticPr fontId="23"/>
  </si>
  <si>
    <t>0995-70-7205</t>
    <phoneticPr fontId="23"/>
  </si>
  <si>
    <t>0995-70-7205</t>
  </si>
  <si>
    <t>fc.arara-kagoshima@izu.bbiq.jp</t>
  </si>
  <si>
    <t>久永辰徳</t>
    <phoneticPr fontId="23"/>
  </si>
  <si>
    <t>090-9577-0333</t>
    <phoneticPr fontId="23"/>
  </si>
  <si>
    <t>899-5431</t>
    <phoneticPr fontId="24"/>
  </si>
  <si>
    <t>姶良市立帖佐中学校</t>
    <rPh sb="0" eb="2">
      <t>アイラ</t>
    </rPh>
    <rPh sb="2" eb="4">
      <t>シリツ</t>
    </rPh>
    <rPh sb="4" eb="6">
      <t>チョウサ</t>
    </rPh>
    <rPh sb="6" eb="9">
      <t>チュウガッコウ</t>
    </rPh>
    <phoneticPr fontId="24"/>
  </si>
  <si>
    <t>鹿児島県姶良市西餠田1586</t>
    <rPh sb="0" eb="10">
      <t>８９９－５４３１</t>
    </rPh>
    <phoneticPr fontId="24"/>
  </si>
  <si>
    <t>0995-65-2021</t>
    <phoneticPr fontId="24"/>
  </si>
  <si>
    <t>0995-65-2074</t>
    <phoneticPr fontId="24"/>
  </si>
  <si>
    <t>masateru.k1107@gmail.com</t>
    <phoneticPr fontId="24"/>
  </si>
  <si>
    <t>神崎將照</t>
    <rPh sb="0" eb="2">
      <t>カンザキ</t>
    </rPh>
    <phoneticPr fontId="24"/>
  </si>
  <si>
    <t>090-4980-0470</t>
    <phoneticPr fontId="24"/>
  </si>
  <si>
    <t>899-6104</t>
    <phoneticPr fontId="24"/>
  </si>
  <si>
    <t>吉松中学校サッカー部</t>
    <rPh sb="0" eb="2">
      <t>ヨシマツ</t>
    </rPh>
    <rPh sb="2" eb="5">
      <t>チュウガッコウ</t>
    </rPh>
    <rPh sb="9" eb="10">
      <t>ブ</t>
    </rPh>
    <phoneticPr fontId="24"/>
  </si>
  <si>
    <t>鹿児島県姶良郡湧水町川西2137-1</t>
    <rPh sb="0" eb="12">
      <t>８９９－６１０４</t>
    </rPh>
    <phoneticPr fontId="24"/>
  </si>
  <si>
    <t>0995-75-2014</t>
    <phoneticPr fontId="24"/>
  </si>
  <si>
    <t>0995-75-2555</t>
    <phoneticPr fontId="24"/>
  </si>
  <si>
    <t>match.made.in.heaven.haru0401@gmail.com</t>
    <phoneticPr fontId="24"/>
  </si>
  <si>
    <t>片野田裕亮</t>
    <rPh sb="0" eb="1">
      <t>カタ</t>
    </rPh>
    <rPh sb="1" eb="3">
      <t>ノダ</t>
    </rPh>
    <rPh sb="3" eb="4">
      <t>ヒロ</t>
    </rPh>
    <rPh sb="4" eb="5">
      <t>リョウ</t>
    </rPh>
    <phoneticPr fontId="24"/>
  </si>
  <si>
    <t>090-7463-9357</t>
    <phoneticPr fontId="24"/>
  </si>
  <si>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</si>
  <si>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</si>
  <si>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</si>
  <si>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</si>
  <si>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</si>
  <si>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</si>
  <si>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</si>
  <si>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</si>
  <si>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</si>
  <si>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</si>
  <si>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</si>
  <si>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</si>
  <si>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</si>
  <si>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090-6927-8734</t>
    <phoneticPr fontId="1"/>
  </si>
  <si>
    <t>080-3434-2404</t>
    <phoneticPr fontId="1"/>
  </si>
  <si>
    <t>982-0036</t>
    <phoneticPr fontId="24"/>
  </si>
  <si>
    <t>Enableスポーツクラブ</t>
    <phoneticPr fontId="24"/>
  </si>
  <si>
    <t>宮城県仙台市太白区富沢南1-6-12</t>
    <rPh sb="0" eb="12">
      <t>９８２－００３６</t>
    </rPh>
    <phoneticPr fontId="24"/>
  </si>
  <si>
    <t>022-244-3285</t>
    <phoneticPr fontId="24"/>
  </si>
  <si>
    <t>fcenable@yahoo.co.jp</t>
    <phoneticPr fontId="24"/>
  </si>
  <si>
    <t>碓井貞治</t>
    <rPh sb="0" eb="2">
      <t>ウスイ</t>
    </rPh>
    <rPh sb="2" eb="4">
      <t>サダハル</t>
    </rPh>
    <phoneticPr fontId="24"/>
  </si>
  <si>
    <t>090-6251-8210</t>
    <phoneticPr fontId="24"/>
  </si>
  <si>
    <r>
      <rPr>
        <sz val="11"/>
        <color theme="0"/>
        <rFont val="ＭＳ Ｐゴシック"/>
        <family val="3"/>
        <charset val="128"/>
      </rPr>
      <t>天理</t>
    </r>
    <r>
      <rPr>
        <sz val="11"/>
        <color theme="0"/>
        <rFont val="ＭＳ Ｐゴシック"/>
        <family val="3"/>
        <charset val="128"/>
        <scheme val="minor"/>
      </rPr>
      <t>FC</t>
    </r>
    <rPh sb="0" eb="2">
      <t>テンリ</t>
    </rPh>
    <phoneticPr fontId="2"/>
  </si>
  <si>
    <t>　（１）心身ともに健康な13歳以下の男女</t>
    <rPh sb="14" eb="17">
      <t>サイイカ</t>
    </rPh>
    <phoneticPr fontId="1"/>
  </si>
  <si>
    <t>U-13</t>
    <phoneticPr fontId="1"/>
  </si>
  <si>
    <t>平成２９年８月　　　日</t>
    <rPh sb="0" eb="2">
      <t>ヘイセイ</t>
    </rPh>
    <rPh sb="4" eb="5">
      <t>ネン</t>
    </rPh>
    <rPh sb="6" eb="7">
      <t>ガツ</t>
    </rPh>
    <rPh sb="10" eb="11">
      <t>ヒ</t>
    </rPh>
    <phoneticPr fontId="24"/>
  </si>
  <si>
    <t>エスペサマーフェスU13 2017 Vol.2</t>
    <phoneticPr fontId="1"/>
  </si>
  <si>
    <t>　・サッカーの技術向上を図ること及び県内外のサッカーチームと親睦を深め、心身ともに健全な青少年の
　　育成を目指す。</t>
    <phoneticPr fontId="23"/>
  </si>
  <si>
    <t>　NPO法人スポーツクラブ・エスペランサ熊本</t>
    <phoneticPr fontId="24"/>
  </si>
  <si>
    <r>
      <t>　平成29年8月26日（土）～8月27日（日）
　※　</t>
    </r>
    <r>
      <rPr>
        <b/>
        <sz val="11"/>
        <color rgb="FFFF0000"/>
        <rFont val="ＭＳ Ｐゴシック"/>
        <family val="3"/>
        <charset val="128"/>
        <scheme val="minor"/>
      </rPr>
      <t>１日だけの参加もＯＫです。</t>
    </r>
    <rPh sb="7" eb="8">
      <t>ガツ</t>
    </rPh>
    <rPh sb="10" eb="11">
      <t>ニチ</t>
    </rPh>
    <rPh sb="12" eb="13">
      <t>ツチ</t>
    </rPh>
    <rPh sb="16" eb="17">
      <t>ツキ</t>
    </rPh>
    <rPh sb="19" eb="20">
      <t>ヒ</t>
    </rPh>
    <rPh sb="21" eb="22">
      <t>ヒ</t>
    </rPh>
    <rPh sb="28" eb="29">
      <t>ニチ</t>
    </rPh>
    <rPh sb="32" eb="34">
      <t>サンカ</t>
    </rPh>
    <phoneticPr fontId="23"/>
  </si>
  <si>
    <t>　（２）選手交代は自由とする。但し、試合が止まり過ぎないように監督が考慮する。</t>
    <phoneticPr fontId="23"/>
  </si>
  <si>
    <t>　（１）平成29年度（財）日本サッカー協会競技規則に準ずる。</t>
    <phoneticPr fontId="23"/>
  </si>
  <si>
    <t>　（２）選手の登録は制限しない。</t>
    <phoneticPr fontId="24"/>
  </si>
  <si>
    <t>　（３）保護者の同意があり、スポーツ保険に加入していること。</t>
    <phoneticPr fontId="1"/>
  </si>
  <si>
    <t>　　　 大会側は事故・怪我等の対応は行なわない。</t>
    <phoneticPr fontId="1"/>
  </si>
  <si>
    <t>　1チームにつき1日3,000円（Bチームも1チームとします）</t>
    <phoneticPr fontId="23"/>
  </si>
  <si>
    <t>　大会主催者側で抽選を行ない、8月11日（金）までに各チームへ連絡する。
　（希望通りにならない部分はご了承ください）</t>
    <rPh sb="3" eb="6">
      <t>シュサイシャ</t>
    </rPh>
    <rPh sb="21" eb="22">
      <t>キン</t>
    </rPh>
    <rPh sb="39" eb="41">
      <t>キボウ</t>
    </rPh>
    <rPh sb="41" eb="42">
      <t>ドオ</t>
    </rPh>
    <rPh sb="48" eb="50">
      <t>ブブン</t>
    </rPh>
    <rPh sb="52" eb="54">
      <t>リョウショウ</t>
    </rPh>
    <phoneticPr fontId="23"/>
  </si>
  <si>
    <t>　尚、審判への抗議は厳禁とする。</t>
    <phoneticPr fontId="23"/>
  </si>
  <si>
    <t>　・小雨決行。但し、大雨・台風・災害等によりやむを得ず大会が開催できない場合は中止とする。</t>
    <phoneticPr fontId="23"/>
  </si>
  <si>
    <t>　・ゴミ等は必ずチームで持ち帰る。（大会側に注文した弁当がらのみ、大会側で回収可能）</t>
    <phoneticPr fontId="24"/>
  </si>
  <si>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7月20日（木）</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モク</t>
    </rPh>
    <rPh sb="37" eb="38">
      <t>モウ</t>
    </rPh>
    <rPh sb="39" eb="40">
      <t>コ</t>
    </rPh>
    <rPh sb="41" eb="42">
      <t>クダ</t>
    </rPh>
    <phoneticPr fontId="1"/>
  </si>
  <si>
    <t>　お問い合せは下記までお願いします。</t>
    <phoneticPr fontId="24"/>
  </si>
  <si>
    <t>　TEL 0965-62-3071　FAX 0965-62-8036　携帯 080-3486-0540</t>
    <phoneticPr fontId="23"/>
  </si>
  <si>
    <r>
      <t>8月26日（</t>
    </r>
    <r>
      <rPr>
        <sz val="11"/>
        <color rgb="FF0070C0"/>
        <rFont val="ＭＳ Ｐゴシック"/>
        <family val="3"/>
        <charset val="128"/>
        <scheme val="minor"/>
      </rPr>
      <t>土</t>
    </r>
    <r>
      <rPr>
        <sz val="11"/>
        <color theme="1"/>
        <rFont val="ＭＳ Ｐゴシック"/>
        <family val="3"/>
        <charset val="128"/>
        <scheme val="minor"/>
      </rPr>
      <t>）</t>
    </r>
    <rPh sb="6" eb="7">
      <t>ツチ</t>
    </rPh>
    <phoneticPr fontId="1"/>
  </si>
  <si>
    <r>
      <t>8月27日（</t>
    </r>
    <r>
      <rPr>
        <sz val="11"/>
        <color rgb="FFFF0000"/>
        <rFont val="ＭＳ Ｐゴシック"/>
        <family val="3"/>
        <charset val="128"/>
        <scheme val="minor"/>
      </rPr>
      <t>日</t>
    </r>
    <r>
      <rPr>
        <sz val="11"/>
        <color theme="1"/>
        <rFont val="ＭＳ Ｐゴシック"/>
        <family val="3"/>
        <charset val="128"/>
        <scheme val="minor"/>
      </rPr>
      <t>）</t>
    </r>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</si>
</sst>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quot;#,##0&quot;-&quot;;&quot;¥&quot;\-#,##0&quot;-&quot;"/>
  </numFmts>
  <fonts count="53">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7"/>
      <color rgb="FFFF000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font>
    <font>
      <sz val="14"/>
      <color theme="1"/>
      <name val="ＭＳ Ｐゴシック"/>
      <family val="3"/>
      <charset val="128"/>
      <scheme val="minor"/>
    </font>
    <font>
      <sz val="14"/>
      <color indexed="8"/>
      <name val="HG明朝B"/>
      <family val="1"/>
      <charset val="128"/>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i/>
      <sz val="8"/>
      <color theme="1"/>
      <name val="AR P明朝体U"/>
      <family val="1"/>
      <charset val="128"/>
    </font>
    <font>
      <sz val="10"/>
      <color indexed="9"/>
      <name val="ＭＳ Ｐゴシック"/>
      <family val="3"/>
      <charset val="128"/>
    </font>
    <font>
      <sz val="10"/>
      <name val="ＭＳ Ｐゴシック"/>
      <family val="3"/>
      <charset val="128"/>
    </font>
    <font>
      <b/>
      <sz val="12"/>
      <name val="ＭＳ Ｐゴシック"/>
      <family val="3"/>
      <charset val="128"/>
      <scheme val="minor"/>
    </font>
    <font>
      <sz val="12"/>
      <name val="ＭＳ Ｐゴシック"/>
      <family val="3"/>
      <charset val="128"/>
      <scheme val="minor"/>
    </font>
    <font>
      <sz val="11"/>
      <color rgb="FF0070C0"/>
      <name val="ＭＳ Ｐゴシック"/>
      <family val="3"/>
      <charset val="128"/>
      <scheme val="minor"/>
    </font>
    <font>
      <b/>
      <sz val="18"/>
      <color rgb="FFFF0000"/>
      <name val="ＭＳ Ｐゴシック"/>
      <family val="3"/>
      <charset val="128"/>
      <scheme val="minor"/>
    </font>
    <font>
      <u/>
      <sz val="11"/>
      <color theme="0"/>
      <name val="ＭＳ Ｐゴシック"/>
      <family val="3"/>
      <charset val="128"/>
      <scheme val="minor"/>
    </font>
    <font>
      <sz val="11"/>
      <color theme="0"/>
      <name val="ＭＳ Ｐゴシック"/>
      <family val="3"/>
      <charset val="128"/>
    </font>
  </fonts>
  <fills count="14">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patternFill>
    </fill>
    <fill>
      <patternFill patternType="solid">
        <fgColor theme="6"/>
        <bgColor indexed="64"/>
      </patternFill>
    </fill>
    <fill>
      <patternFill patternType="gray0625"/>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s>
  <borders count="54">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right/>
      <top style="double">
        <color rgb="FF00B050"/>
      </top>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32" fillId="8" borderId="0" applyNumberFormat="0" applyBorder="0" applyAlignment="0" applyProtection="0">
      <alignment vertical="center"/>
    </xf>
  </cellStyleXfs>
  <cellXfs count="462">
    <xf numFmtId="0" fontId="0" fillId="0" borderId="0" xfId="0">
      <alignment vertical="center"/>
    </xf>
    <xf numFmtId="56" fontId="15" fillId="0" borderId="0" xfId="0" applyNumberFormat="1" applyFont="1">
      <alignment vertical="center"/>
    </xf>
    <xf numFmtId="0" fontId="0" fillId="0" borderId="22" xfId="0" applyBorder="1">
      <alignment vertical="center"/>
    </xf>
    <xf numFmtId="56" fontId="15"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8" fillId="0" borderId="0" xfId="5">
      <alignment vertical="center"/>
    </xf>
    <xf numFmtId="0" fontId="0" fillId="0" borderId="0" xfId="0" applyFont="1" applyBorder="1" applyAlignment="1">
      <alignment vertical="top"/>
    </xf>
    <xf numFmtId="56" fontId="0" fillId="0" borderId="22" xfId="0" quotePrefix="1" applyNumberFormat="1" applyBorder="1">
      <alignment vertical="center"/>
    </xf>
    <xf numFmtId="56" fontId="0" fillId="0" borderId="0" xfId="0" quotePrefix="1" applyNumberFormat="1" applyBorder="1">
      <alignment vertical="center"/>
    </xf>
    <xf numFmtId="0" fontId="15" fillId="0" borderId="0" xfId="0" applyFont="1" applyAlignment="1">
      <alignment horizontal="left" vertical="center"/>
    </xf>
    <xf numFmtId="0" fontId="17" fillId="0" borderId="0" xfId="0" applyFont="1">
      <alignment vertical="center"/>
    </xf>
    <xf numFmtId="0" fontId="0" fillId="0" borderId="0" xfId="0"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alignment vertical="center"/>
    </xf>
    <xf numFmtId="0" fontId="0" fillId="0" borderId="28" xfId="0" applyBorder="1">
      <alignment vertical="center"/>
    </xf>
    <xf numFmtId="56" fontId="0" fillId="0" borderId="28" xfId="0" quotePrefix="1" applyNumberFormat="1" applyBorder="1">
      <alignment vertical="center"/>
    </xf>
    <xf numFmtId="0" fontId="13" fillId="0" borderId="0" xfId="0" applyFont="1" applyBorder="1">
      <alignment vertical="center"/>
    </xf>
    <xf numFmtId="0" fontId="0" fillId="0" borderId="0" xfId="0" applyFill="1" applyBorder="1">
      <alignment vertical="center"/>
    </xf>
    <xf numFmtId="0" fontId="17" fillId="0" borderId="0" xfId="0" applyFont="1" applyAlignment="1">
      <alignment horizontal="right" vertical="center"/>
    </xf>
    <xf numFmtId="0" fontId="0" fillId="0" borderId="0" xfId="5" applyFont="1">
      <alignment vertical="center"/>
    </xf>
    <xf numFmtId="0" fontId="9" fillId="0" borderId="0" xfId="0" applyFont="1">
      <alignment vertical="center"/>
    </xf>
    <xf numFmtId="56"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14" fillId="0" borderId="0" xfId="0" applyFont="1" applyAlignment="1">
      <alignment horizontal="center" vertical="center"/>
    </xf>
    <xf numFmtId="0" fontId="0" fillId="0" borderId="1" xfId="0" applyBorder="1" applyAlignment="1">
      <alignment horizontal="center" vertical="center"/>
    </xf>
    <xf numFmtId="177" fontId="10" fillId="0" borderId="32" xfId="2" applyNumberFormat="1" applyFont="1" applyFill="1" applyBorder="1" applyAlignment="1" applyProtection="1">
      <alignment horizontal="center" vertical="center"/>
      <protection hidden="1"/>
    </xf>
    <xf numFmtId="0" fontId="0" fillId="0" borderId="0" xfId="0">
      <alignment vertical="center"/>
    </xf>
    <xf numFmtId="0" fontId="22" fillId="0" borderId="0" xfId="5" applyFont="1" applyAlignment="1">
      <alignment vertical="top"/>
    </xf>
    <xf numFmtId="0" fontId="0" fillId="0" borderId="1" xfId="0" applyBorder="1" applyAlignment="1">
      <alignment horizontal="center" vertical="center"/>
    </xf>
    <xf numFmtId="0" fontId="0" fillId="0" borderId="0" xfId="0">
      <alignment vertical="center"/>
    </xf>
    <xf numFmtId="0" fontId="19" fillId="0" borderId="0" xfId="0" applyFont="1" applyBorder="1" applyAlignment="1" applyProtection="1">
      <alignment horizontal="center" vertical="center"/>
      <protection locked="0" hidden="1"/>
    </xf>
    <xf numFmtId="0" fontId="27" fillId="0" borderId="0" xfId="0" applyFont="1" applyAlignment="1">
      <alignment horizontal="left" vertical="center" wrapText="1"/>
    </xf>
    <xf numFmtId="0" fontId="0" fillId="0" borderId="0" xfId="0" applyFill="1" applyBorder="1" applyAlignment="1">
      <alignment horizontal="center" vertical="center"/>
    </xf>
    <xf numFmtId="0" fontId="19" fillId="0" borderId="1"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applyAlignment="1">
      <alignment horizontal="center" vertical="center"/>
    </xf>
    <xf numFmtId="0" fontId="26" fillId="0" borderId="0" xfId="0" applyFont="1">
      <alignment vertical="center"/>
    </xf>
    <xf numFmtId="0" fontId="9" fillId="0" borderId="31" xfId="2" applyFill="1" applyBorder="1" applyAlignment="1" applyProtection="1">
      <alignment horizontal="center" vertical="center"/>
    </xf>
    <xf numFmtId="0" fontId="14" fillId="0" borderId="0" xfId="0" applyFont="1" applyAlignment="1">
      <alignment horizontal="center" vertical="center"/>
    </xf>
    <xf numFmtId="0" fontId="22" fillId="0" borderId="0" xfId="5" applyFont="1" applyAlignment="1">
      <alignment vertical="top"/>
    </xf>
    <xf numFmtId="0" fontId="0" fillId="0" borderId="0" xfId="0">
      <alignment vertical="center"/>
    </xf>
    <xf numFmtId="0" fontId="26" fillId="0" borderId="0" xfId="0" applyFont="1" applyFill="1" applyBorder="1" applyProtection="1">
      <alignment vertical="center"/>
      <protection locked="0" hidden="1"/>
    </xf>
    <xf numFmtId="0" fontId="22" fillId="0" borderId="0" xfId="5" applyFont="1" applyAlignment="1"/>
    <xf numFmtId="0" fontId="21" fillId="0" borderId="0" xfId="5" applyFont="1" applyAlignment="1">
      <alignment vertical="top"/>
    </xf>
    <xf numFmtId="0" fontId="8" fillId="0" borderId="0" xfId="0" applyFont="1">
      <alignment vertical="center"/>
    </xf>
    <xf numFmtId="0" fontId="16" fillId="0" borderId="38" xfId="0" applyFont="1" applyBorder="1" applyAlignment="1">
      <alignment horizontal="justify" vertical="center" wrapText="1"/>
    </xf>
    <xf numFmtId="0" fontId="16" fillId="0" borderId="40" xfId="0" applyFont="1" applyBorder="1" applyAlignment="1">
      <alignment horizontal="justify" vertical="center" wrapText="1"/>
    </xf>
    <xf numFmtId="0" fontId="18" fillId="0" borderId="26" xfId="0" applyFont="1" applyBorder="1" applyAlignment="1">
      <alignment horizontal="center" vertical="center" wrapText="1"/>
    </xf>
    <xf numFmtId="0" fontId="18" fillId="0" borderId="25"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23" xfId="0" applyFont="1" applyBorder="1" applyAlignment="1">
      <alignment horizontal="justify" vertical="center" wrapText="1"/>
    </xf>
    <xf numFmtId="0" fontId="29" fillId="0" borderId="38" xfId="0" applyFont="1" applyBorder="1" applyAlignment="1">
      <alignment horizontal="justify" vertical="center" wrapText="1"/>
    </xf>
    <xf numFmtId="0" fontId="18" fillId="0" borderId="40" xfId="0" applyFont="1" applyBorder="1" applyAlignment="1">
      <alignment horizontal="justify" vertical="center" wrapText="1"/>
    </xf>
    <xf numFmtId="0" fontId="0" fillId="0" borderId="0" xfId="0" applyFont="1" applyFill="1">
      <alignment vertical="center"/>
    </xf>
    <xf numFmtId="0" fontId="8" fillId="0" borderId="0" xfId="0" applyFont="1" applyFill="1">
      <alignment vertical="center"/>
    </xf>
    <xf numFmtId="0" fontId="19" fillId="0" borderId="0" xfId="0" applyFont="1" applyBorder="1" applyAlignment="1" applyProtection="1">
      <alignment horizontal="center" vertical="center"/>
      <protection locked="0" hidden="1"/>
    </xf>
    <xf numFmtId="0" fontId="0" fillId="0" borderId="0" xfId="0" applyFill="1" applyBorder="1" applyAlignment="1">
      <alignment horizontal="center" vertical="center"/>
    </xf>
    <xf numFmtId="56" fontId="0" fillId="0" borderId="0"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0" xfId="0" applyBorder="1" applyAlignment="1">
      <alignment vertical="center"/>
    </xf>
    <xf numFmtId="0" fontId="26" fillId="0" borderId="1" xfId="0" applyFont="1" applyFill="1" applyBorder="1" applyProtection="1">
      <alignment vertical="center"/>
      <protection locked="0" hidden="1"/>
    </xf>
    <xf numFmtId="0" fontId="0" fillId="0" borderId="42" xfId="0" applyBorder="1">
      <alignment vertical="center"/>
    </xf>
    <xf numFmtId="0" fontId="15" fillId="0" borderId="0" xfId="0" applyFont="1" applyFill="1" applyAlignment="1">
      <alignment vertical="center"/>
    </xf>
    <xf numFmtId="0" fontId="0" fillId="0" borderId="0" xfId="0"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17" fillId="0" borderId="0" xfId="0" applyFont="1" applyAlignment="1">
      <alignment vertical="top"/>
    </xf>
    <xf numFmtId="0" fontId="27" fillId="0" borderId="0"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0" fillId="0" borderId="0" xfId="0" applyFill="1" applyBorder="1" applyAlignment="1">
      <alignment horizontal="left" vertical="center"/>
    </xf>
    <xf numFmtId="0" fontId="19" fillId="0" borderId="0" xfId="0" applyFont="1" applyFill="1" applyBorder="1" applyAlignment="1" applyProtection="1">
      <alignment horizontal="left" vertical="center"/>
      <protection locked="0"/>
    </xf>
    <xf numFmtId="177" fontId="10" fillId="0" borderId="0" xfId="2" applyNumberFormat="1" applyFont="1" applyFill="1" applyBorder="1" applyAlignment="1" applyProtection="1">
      <alignment horizontal="left" vertical="center"/>
      <protection hidden="1"/>
    </xf>
    <xf numFmtId="0" fontId="41" fillId="0" borderId="0" xfId="5" applyFont="1" applyAlignment="1">
      <alignment horizontal="center" vertical="center" wrapText="1"/>
    </xf>
    <xf numFmtId="0" fontId="17" fillId="0" borderId="0" xfId="0" applyFont="1" applyBorder="1">
      <alignment vertical="center"/>
    </xf>
    <xf numFmtId="0" fontId="16" fillId="0" borderId="0" xfId="0" applyFont="1" applyBorder="1">
      <alignment vertical="center"/>
    </xf>
    <xf numFmtId="0" fontId="17" fillId="0" borderId="0" xfId="5" applyFont="1">
      <alignment vertical="center"/>
    </xf>
    <xf numFmtId="0" fontId="44" fillId="0" borderId="0" xfId="5" applyFont="1" applyAlignment="1">
      <alignment horizontal="center" vertical="center" wrapText="1"/>
    </xf>
    <xf numFmtId="0" fontId="24" fillId="0" borderId="0" xfId="0" applyFont="1" applyAlignment="1">
      <alignment horizontal="center" vertical="center" textRotation="255" wrapText="1"/>
    </xf>
    <xf numFmtId="0" fontId="18" fillId="0" borderId="0" xfId="0" applyFont="1">
      <alignment vertical="center"/>
    </xf>
    <xf numFmtId="0" fontId="45" fillId="0" borderId="0" xfId="0" applyFont="1" applyBorder="1" applyAlignment="1">
      <alignment vertical="top"/>
    </xf>
    <xf numFmtId="0" fontId="18" fillId="0" borderId="0" xfId="0" applyFont="1" applyBorder="1">
      <alignment vertical="center"/>
    </xf>
    <xf numFmtId="56" fontId="18" fillId="0" borderId="0" xfId="0" applyNumberFormat="1" applyFont="1" applyFill="1" applyBorder="1" applyAlignment="1"/>
    <xf numFmtId="0" fontId="19" fillId="0" borderId="0" xfId="0" applyFont="1" applyBorder="1" applyAlignment="1">
      <alignment horizontal="center" vertical="center"/>
    </xf>
    <xf numFmtId="0" fontId="19" fillId="0" borderId="0" xfId="0" applyFont="1" applyFill="1" applyBorder="1" applyAlignment="1" applyProtection="1">
      <alignment horizontal="right" vertical="center"/>
    </xf>
    <xf numFmtId="0" fontId="19" fillId="0" borderId="0" xfId="0" applyFont="1" applyBorder="1" applyAlignment="1" applyProtection="1">
      <alignment horizontal="center" vertical="center"/>
    </xf>
    <xf numFmtId="0" fontId="33" fillId="0" borderId="2" xfId="0" applyFont="1" applyBorder="1" applyProtection="1">
      <alignment vertical="center"/>
    </xf>
    <xf numFmtId="0" fontId="33" fillId="0" borderId="1" xfId="0" applyFont="1" applyBorder="1" applyProtection="1">
      <alignment vertical="center"/>
    </xf>
    <xf numFmtId="0" fontId="33" fillId="0" borderId="1" xfId="0" applyFont="1" applyBorder="1" applyAlignment="1" applyProtection="1">
      <alignment horizontal="center" vertical="center"/>
    </xf>
    <xf numFmtId="0" fontId="0" fillId="0" borderId="1" xfId="0" applyBorder="1" applyProtection="1">
      <alignment vertical="center"/>
    </xf>
    <xf numFmtId="0" fontId="0" fillId="0" borderId="8" xfId="0" applyBorder="1" applyProtection="1">
      <alignment vertical="center"/>
    </xf>
    <xf numFmtId="0" fontId="0" fillId="0" borderId="0" xfId="0" applyProtection="1">
      <alignment vertical="center"/>
    </xf>
    <xf numFmtId="177" fontId="10" fillId="0" borderId="0" xfId="6" applyNumberFormat="1" applyFont="1" applyFill="1" applyBorder="1" applyAlignment="1" applyProtection="1">
      <alignment horizontal="center" vertical="center"/>
      <protection hidden="1"/>
    </xf>
    <xf numFmtId="0" fontId="33" fillId="0" borderId="42" xfId="0" applyFont="1" applyBorder="1" applyProtection="1">
      <alignment vertical="center"/>
    </xf>
    <xf numFmtId="0" fontId="33" fillId="0" borderId="0" xfId="0" applyFont="1" applyBorder="1" applyProtection="1">
      <alignment vertical="center"/>
    </xf>
    <xf numFmtId="0" fontId="0" fillId="0" borderId="43" xfId="0" applyBorder="1" applyProtection="1">
      <alignment vertical="center"/>
    </xf>
    <xf numFmtId="0" fontId="0" fillId="0" borderId="42" xfId="0" applyBorder="1" applyProtection="1">
      <alignment vertical="center"/>
    </xf>
    <xf numFmtId="0" fontId="34" fillId="0" borderId="0" xfId="0" applyFont="1" applyBorder="1" applyAlignment="1" applyProtection="1">
      <alignment horizontal="right" vertical="center"/>
    </xf>
    <xf numFmtId="0" fontId="15" fillId="0" borderId="0" xfId="0" applyFont="1" applyFill="1" applyAlignment="1" applyProtection="1">
      <alignment vertical="center"/>
    </xf>
    <xf numFmtId="0" fontId="15" fillId="0" borderId="42" xfId="0" applyFont="1" applyFill="1" applyBorder="1" applyAlignment="1" applyProtection="1">
      <alignment vertical="center"/>
    </xf>
    <xf numFmtId="0" fontId="15" fillId="0" borderId="0" xfId="0" applyFont="1" applyFill="1" applyBorder="1" applyAlignment="1" applyProtection="1">
      <alignment vertical="center"/>
    </xf>
    <xf numFmtId="0" fontId="0" fillId="0" borderId="44" xfId="0" applyBorder="1" applyProtection="1">
      <alignment vertical="center"/>
    </xf>
    <xf numFmtId="0" fontId="35" fillId="0" borderId="44" xfId="0" applyFont="1" applyBorder="1" applyProtection="1">
      <alignment vertical="center"/>
    </xf>
    <xf numFmtId="0" fontId="14" fillId="0" borderId="0" xfId="0" applyFont="1" applyFill="1" applyAlignment="1" applyProtection="1">
      <alignment horizontal="center" vertical="center"/>
    </xf>
    <xf numFmtId="0" fontId="13" fillId="0" borderId="0" xfId="0" applyFont="1" applyBorder="1" applyProtection="1">
      <alignment vertical="center"/>
    </xf>
    <xf numFmtId="0" fontId="0" fillId="10" borderId="0" xfId="0" applyFill="1" applyBorder="1" applyProtection="1">
      <alignment vertical="center"/>
    </xf>
    <xf numFmtId="0" fontId="20" fillId="0" borderId="0" xfId="0" applyFont="1" applyBorder="1" applyAlignment="1" applyProtection="1">
      <alignment horizontal="center" vertical="center"/>
    </xf>
    <xf numFmtId="0" fontId="20" fillId="0" borderId="42" xfId="0" applyFont="1" applyBorder="1" applyAlignment="1" applyProtection="1">
      <alignment horizontal="center" vertical="center"/>
    </xf>
    <xf numFmtId="0" fontId="18"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xf numFmtId="0" fontId="0" fillId="0" borderId="0" xfId="0" applyBorder="1" applyAlignment="1" applyProtection="1">
      <alignment vertical="center"/>
    </xf>
    <xf numFmtId="0" fontId="18" fillId="0" borderId="0" xfId="0" applyFont="1" applyBorder="1" applyAlignment="1" applyProtection="1">
      <alignment horizontal="left" vertical="top"/>
    </xf>
    <xf numFmtId="0" fontId="18" fillId="0" borderId="0" xfId="0" applyFont="1" applyBorder="1" applyAlignment="1" applyProtection="1">
      <alignment horizontal="right"/>
    </xf>
    <xf numFmtId="0" fontId="18" fillId="0" borderId="43" xfId="0" applyFont="1" applyBorder="1" applyAlignment="1" applyProtection="1">
      <alignment horizontal="left" vertical="top"/>
    </xf>
    <xf numFmtId="0" fontId="0" fillId="0" borderId="42" xfId="0" applyBorder="1" applyAlignment="1" applyProtection="1">
      <alignment vertical="center"/>
    </xf>
    <xf numFmtId="0" fontId="17" fillId="0" borderId="0" xfId="0" applyFont="1" applyBorder="1" applyAlignment="1" applyProtection="1">
      <alignment horizontal="left" vertical="top"/>
    </xf>
    <xf numFmtId="0" fontId="37" fillId="0" borderId="0" xfId="0" applyFont="1" applyBorder="1" applyAlignment="1" applyProtection="1">
      <alignment vertical="center"/>
    </xf>
    <xf numFmtId="0" fontId="0" fillId="0" borderId="0" xfId="0" applyAlignment="1" applyProtection="1">
      <alignment vertical="center"/>
    </xf>
    <xf numFmtId="0" fontId="21" fillId="0" borderId="0" xfId="5" applyFont="1" applyBorder="1" applyAlignment="1" applyProtection="1">
      <alignment vertical="top"/>
    </xf>
    <xf numFmtId="0" fontId="8" fillId="0" borderId="0" xfId="5" applyFont="1" applyBorder="1" applyAlignment="1" applyProtection="1">
      <alignment vertical="center"/>
    </xf>
    <xf numFmtId="0" fontId="18" fillId="0" borderId="0" xfId="0" applyFont="1" applyFill="1" applyBorder="1" applyAlignment="1" applyProtection="1">
      <alignment vertical="center"/>
    </xf>
    <xf numFmtId="0" fontId="0" fillId="0" borderId="0" xfId="0" applyFill="1" applyBorder="1" applyProtection="1">
      <alignment vertical="center"/>
    </xf>
    <xf numFmtId="177" fontId="10" fillId="0" borderId="0" xfId="1" applyNumberFormat="1" applyFont="1" applyFill="1" applyBorder="1" applyAlignment="1" applyProtection="1">
      <alignment horizontal="center" vertical="center"/>
      <protection hidden="1"/>
    </xf>
    <xf numFmtId="0" fontId="16" fillId="0" borderId="0" xfId="0" applyFont="1" applyAlignment="1" applyProtection="1">
      <alignment horizontal="right" vertical="center"/>
    </xf>
    <xf numFmtId="0" fontId="0" fillId="0" borderId="43" xfId="0" applyBorder="1" applyAlignment="1" applyProtection="1">
      <alignment vertical="center"/>
    </xf>
    <xf numFmtId="0" fontId="33" fillId="0" borderId="0" xfId="0" applyFont="1" applyProtection="1">
      <alignment vertical="center"/>
    </xf>
    <xf numFmtId="56" fontId="33" fillId="0" borderId="0" xfId="0" applyNumberFormat="1" applyFont="1" applyBorder="1" applyAlignment="1" applyProtection="1">
      <alignment horizontal="left" vertical="center"/>
    </xf>
    <xf numFmtId="177" fontId="27" fillId="0" borderId="0" xfId="1" applyNumberFormat="1" applyFont="1" applyFill="1" applyBorder="1" applyAlignment="1" applyProtection="1">
      <alignment horizontal="right" vertical="center"/>
      <protection hidden="1"/>
    </xf>
    <xf numFmtId="177" fontId="10" fillId="0" borderId="43" xfId="1" applyNumberFormat="1" applyFont="1" applyFill="1" applyBorder="1" applyAlignment="1" applyProtection="1">
      <alignment horizontal="center" vertical="center"/>
      <protection hidden="1"/>
    </xf>
    <xf numFmtId="177" fontId="27" fillId="0" borderId="0" xfId="1" applyNumberFormat="1" applyFont="1" applyFill="1" applyBorder="1" applyAlignment="1" applyProtection="1">
      <alignment horizontal="right" vertical="top"/>
      <protection hidden="1"/>
    </xf>
    <xf numFmtId="0" fontId="26" fillId="0" borderId="0" xfId="0" applyFont="1" applyFill="1" applyProtection="1">
      <alignment vertical="center"/>
      <protection hidden="1"/>
    </xf>
    <xf numFmtId="0" fontId="0" fillId="0" borderId="2" xfId="0" applyBorder="1" applyProtection="1">
      <alignment vertical="center"/>
      <protection locked="0"/>
    </xf>
    <xf numFmtId="0" fontId="0" fillId="0" borderId="1" xfId="0" applyBorder="1" applyProtection="1">
      <alignment vertical="center"/>
      <protection locked="0"/>
    </xf>
    <xf numFmtId="0" fontId="26" fillId="0" borderId="1" xfId="0" applyFont="1" applyBorder="1" applyProtection="1">
      <alignment vertical="center"/>
      <protection locked="0"/>
    </xf>
    <xf numFmtId="0" fontId="0" fillId="0" borderId="8" xfId="0" applyBorder="1" applyProtection="1">
      <alignment vertical="center"/>
      <protection locked="0"/>
    </xf>
    <xf numFmtId="0" fontId="0" fillId="0" borderId="42" xfId="0" applyBorder="1" applyProtection="1">
      <alignment vertical="center"/>
      <protection locked="0"/>
    </xf>
    <xf numFmtId="0" fontId="0" fillId="0" borderId="0" xfId="0" applyBorder="1" applyProtection="1">
      <alignment vertical="center"/>
      <protection locked="0"/>
    </xf>
    <xf numFmtId="0" fontId="26" fillId="0" borderId="0" xfId="0" applyFont="1" applyBorder="1" applyProtection="1">
      <alignment vertical="center"/>
      <protection locked="0"/>
    </xf>
    <xf numFmtId="0" fontId="0" fillId="0" borderId="43" xfId="0" applyBorder="1" applyProtection="1">
      <alignment vertical="center"/>
      <protection locked="0"/>
    </xf>
    <xf numFmtId="56" fontId="0" fillId="0" borderId="42" xfId="0" quotePrefix="1" applyNumberFormat="1" applyBorder="1" applyProtection="1">
      <alignment vertical="center"/>
      <protection locked="0"/>
    </xf>
    <xf numFmtId="0" fontId="0" fillId="0" borderId="9" xfId="0" applyBorder="1" applyProtection="1">
      <alignment vertical="center"/>
      <protection locked="0"/>
    </xf>
    <xf numFmtId="0" fontId="0" fillId="0" borderId="10" xfId="0" applyFont="1" applyBorder="1" applyAlignment="1" applyProtection="1">
      <alignment vertical="top"/>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56" fontId="0" fillId="0" borderId="0" xfId="0" quotePrefix="1" applyNumberFormat="1" applyFill="1" applyBorder="1" applyAlignment="1">
      <alignment horizontal="center" vertical="center"/>
    </xf>
    <xf numFmtId="0" fontId="27" fillId="0" borderId="0" xfId="0" applyFont="1" applyFill="1" applyBorder="1" applyAlignment="1">
      <alignment horizontal="left" vertical="center" wrapText="1"/>
    </xf>
    <xf numFmtId="0" fontId="20" fillId="10" borderId="0" xfId="0" applyFont="1" applyFill="1" applyBorder="1" applyAlignment="1" applyProtection="1">
      <alignment horizontal="right" vertical="center"/>
    </xf>
    <xf numFmtId="0" fontId="0" fillId="0" borderId="0" xfId="0" applyAlignment="1">
      <alignment horizontal="right" vertical="center"/>
    </xf>
    <xf numFmtId="0" fontId="0" fillId="0" borderId="50" xfId="0" applyBorder="1" applyProtection="1">
      <alignment vertical="center"/>
    </xf>
    <xf numFmtId="0" fontId="0" fillId="0" borderId="51" xfId="0" applyBorder="1">
      <alignment vertical="center"/>
    </xf>
    <xf numFmtId="0" fontId="0" fillId="0" borderId="51" xfId="0" applyBorder="1" applyProtection="1">
      <alignment vertical="center"/>
    </xf>
    <xf numFmtId="177" fontId="10" fillId="0" borderId="51" xfId="1" applyNumberFormat="1" applyFont="1" applyFill="1" applyBorder="1" applyAlignment="1" applyProtection="1">
      <alignment horizontal="center" vertical="center"/>
      <protection hidden="1"/>
    </xf>
    <xf numFmtId="177" fontId="10" fillId="0" borderId="52" xfId="1" applyNumberFormat="1" applyFont="1" applyFill="1" applyBorder="1" applyAlignment="1" applyProtection="1">
      <alignment horizontal="center" vertical="center"/>
      <protection hidden="1"/>
    </xf>
    <xf numFmtId="0" fontId="16" fillId="0" borderId="0" xfId="0" applyFont="1" applyAlignment="1">
      <alignment vertical="top"/>
    </xf>
    <xf numFmtId="0" fontId="15" fillId="0" borderId="0" xfId="0" applyFont="1">
      <alignment vertical="center"/>
    </xf>
    <xf numFmtId="0" fontId="15" fillId="0" borderId="0" xfId="0" applyFont="1" applyAlignment="1">
      <alignment vertical="center"/>
    </xf>
    <xf numFmtId="0" fontId="48" fillId="0" borderId="0" xfId="0" applyFont="1" applyAlignment="1">
      <alignment horizontal="left" vertical="center" wrapText="1"/>
    </xf>
    <xf numFmtId="0" fontId="33" fillId="0" borderId="0" xfId="0" applyFont="1">
      <alignment vertical="center"/>
    </xf>
    <xf numFmtId="0" fontId="47"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8" fillId="0" borderId="0" xfId="0" applyFont="1">
      <alignment vertical="center"/>
    </xf>
    <xf numFmtId="0" fontId="47"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protection locked="0"/>
    </xf>
    <xf numFmtId="56" fontId="0" fillId="0" borderId="0" xfId="0" quotePrefix="1" applyNumberFormat="1" applyFill="1" applyBorder="1" applyAlignment="1">
      <alignment horizontal="center" vertical="center"/>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left"/>
    </xf>
    <xf numFmtId="0" fontId="0" fillId="0" borderId="0" xfId="0" applyFill="1" applyBorder="1" applyAlignment="1">
      <alignment vertical="center"/>
    </xf>
    <xf numFmtId="0" fontId="0" fillId="0" borderId="0" xfId="0" applyFill="1" applyAlignment="1">
      <alignment vertical="center"/>
    </xf>
    <xf numFmtId="0" fontId="9" fillId="0" borderId="0" xfId="0" applyFont="1" applyFill="1">
      <alignment vertical="center"/>
    </xf>
    <xf numFmtId="0" fontId="19" fillId="0" borderId="0" xfId="0" applyFont="1" applyFill="1" applyBorder="1" applyAlignment="1">
      <alignment horizontal="center" vertical="center"/>
    </xf>
    <xf numFmtId="0" fontId="15"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hidden="1"/>
    </xf>
    <xf numFmtId="38" fontId="0" fillId="0" borderId="0" xfId="4"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9" fillId="0" borderId="0" xfId="0" applyFont="1" applyFill="1" applyBorder="1">
      <alignment vertical="center"/>
    </xf>
    <xf numFmtId="0" fontId="51" fillId="0" borderId="0" xfId="3" applyFont="1" applyFill="1" applyBorder="1">
      <alignment vertical="center"/>
    </xf>
    <xf numFmtId="0" fontId="9" fillId="5" borderId="0" xfId="0" applyFont="1" applyFill="1" applyBorder="1">
      <alignment vertical="center"/>
    </xf>
    <xf numFmtId="0" fontId="9" fillId="0" borderId="0" xfId="0" applyFont="1" applyFill="1" applyBorder="1" applyAlignment="1">
      <alignment horizontal="left" vertical="center"/>
    </xf>
    <xf numFmtId="0" fontId="9" fillId="11" borderId="0" xfId="0" applyFont="1" applyFill="1" applyBorder="1">
      <alignment vertical="center"/>
    </xf>
    <xf numFmtId="0" fontId="9" fillId="12" borderId="0" xfId="0" applyFont="1" applyFill="1" applyBorder="1">
      <alignment vertical="center"/>
    </xf>
    <xf numFmtId="0" fontId="51" fillId="12" borderId="0" xfId="3" applyFont="1" applyFill="1" applyBorder="1">
      <alignment vertical="center"/>
    </xf>
    <xf numFmtId="0" fontId="0" fillId="13" borderId="0" xfId="0" applyFont="1" applyFill="1">
      <alignment vertical="center"/>
    </xf>
    <xf numFmtId="0" fontId="8" fillId="13" borderId="0" xfId="0" applyFont="1" applyFill="1">
      <alignment vertical="center"/>
    </xf>
    <xf numFmtId="0" fontId="21" fillId="13" borderId="0" xfId="5" applyFont="1" applyFill="1" applyAlignment="1">
      <alignment vertical="top"/>
    </xf>
    <xf numFmtId="0" fontId="22" fillId="13" borderId="0" xfId="5" applyFont="1" applyFill="1" applyAlignment="1"/>
    <xf numFmtId="0" fontId="0" fillId="13" borderId="0" xfId="0" applyFill="1">
      <alignment vertical="center"/>
    </xf>
    <xf numFmtId="0" fontId="14" fillId="13" borderId="0" xfId="0" applyFont="1" applyFill="1" applyAlignment="1">
      <alignment horizontal="center" vertical="center"/>
    </xf>
    <xf numFmtId="0" fontId="14" fillId="13" borderId="0" xfId="0" applyFont="1" applyFill="1" applyAlignment="1">
      <alignment vertical="center"/>
    </xf>
    <xf numFmtId="0" fontId="0" fillId="13" borderId="0" xfId="0" applyFill="1" applyBorder="1">
      <alignment vertical="center"/>
    </xf>
    <xf numFmtId="0" fontId="15" fillId="0" borderId="0" xfId="0" applyFont="1" applyBorder="1" applyAlignment="1" applyProtection="1">
      <alignment horizontal="right" vertical="center"/>
      <protection locked="0"/>
    </xf>
    <xf numFmtId="0" fontId="16" fillId="0" borderId="0" xfId="0" applyFont="1" applyBorder="1" applyAlignment="1" applyProtection="1">
      <alignment horizontal="center" shrinkToFit="1"/>
      <protection locked="0"/>
    </xf>
    <xf numFmtId="0" fontId="19" fillId="4" borderId="12"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8" fillId="4" borderId="6" xfId="0" applyFont="1" applyFill="1" applyBorder="1" applyAlignment="1" applyProtection="1">
      <alignment horizontal="left"/>
    </xf>
    <xf numFmtId="0" fontId="18" fillId="4" borderId="7" xfId="0" applyFont="1" applyFill="1" applyBorder="1" applyAlignment="1" applyProtection="1">
      <alignment horizontal="left"/>
    </xf>
    <xf numFmtId="56" fontId="0" fillId="0" borderId="0"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xf>
    <xf numFmtId="0" fontId="0" fillId="0" borderId="0" xfId="0" applyFill="1" applyBorder="1" applyAlignment="1">
      <alignment horizontal="center" vertical="center"/>
    </xf>
    <xf numFmtId="0" fontId="16" fillId="0" borderId="0" xfId="0" applyFont="1" applyFill="1" applyBorder="1" applyAlignment="1" applyProtection="1">
      <alignment horizontal="center" shrinkToFit="1"/>
      <protection locked="0"/>
    </xf>
    <xf numFmtId="0" fontId="19" fillId="0" borderId="0" xfId="0" applyFont="1" applyBorder="1" applyAlignment="1" applyProtection="1">
      <alignment horizontal="right" vertical="center"/>
      <protection locked="0"/>
    </xf>
    <xf numFmtId="0" fontId="18" fillId="0" borderId="0" xfId="0" applyFont="1" applyBorder="1" applyAlignment="1" applyProtection="1">
      <alignment horizontal="center"/>
      <protection locked="0"/>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center"/>
      <protection locked="0"/>
    </xf>
    <xf numFmtId="38" fontId="0" fillId="0" borderId="0" xfId="4" applyFont="1" applyBorder="1" applyAlignment="1">
      <alignment horizontal="right" vertical="center"/>
    </xf>
    <xf numFmtId="0" fontId="0" fillId="0" borderId="0" xfId="0" applyBorder="1" applyAlignment="1">
      <alignment horizontal="center" vertical="center"/>
    </xf>
    <xf numFmtId="0" fontId="18" fillId="0" borderId="0" xfId="0" applyFont="1" applyFill="1" applyBorder="1" applyAlignment="1" applyProtection="1">
      <alignment horizontal="left"/>
    </xf>
    <xf numFmtId="0" fontId="19"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shrinkToFit="1"/>
      <protection locked="0"/>
    </xf>
    <xf numFmtId="56" fontId="48" fillId="0" borderId="0" xfId="0" quotePrefix="1" applyNumberFormat="1" applyFont="1" applyFill="1" applyBorder="1" applyAlignment="1">
      <alignment horizontal="center" vertical="center"/>
    </xf>
    <xf numFmtId="0" fontId="47" fillId="0" borderId="0" xfId="0" applyFont="1" applyFill="1" applyBorder="1" applyAlignment="1" applyProtection="1">
      <alignment horizontal="right" vertical="center"/>
      <protection locked="0"/>
    </xf>
    <xf numFmtId="0" fontId="48" fillId="0" borderId="0" xfId="0" applyFont="1" applyFill="1" applyBorder="1" applyAlignment="1" applyProtection="1">
      <alignment horizontal="center"/>
      <protection locked="0"/>
    </xf>
    <xf numFmtId="0" fontId="48" fillId="0" borderId="0" xfId="0" applyFont="1" applyFill="1" applyBorder="1" applyAlignment="1" applyProtection="1">
      <alignment horizontal="left"/>
    </xf>
    <xf numFmtId="0" fontId="27" fillId="0" borderId="0" xfId="0" applyFont="1" applyBorder="1" applyAlignment="1">
      <alignment horizontal="left" vertical="center" wrapText="1"/>
    </xf>
    <xf numFmtId="56" fontId="0" fillId="0" borderId="0" xfId="0" quotePrefix="1" applyNumberFormat="1" applyBorder="1" applyAlignment="1">
      <alignment horizontal="center" vertical="center" shrinkToFit="1"/>
    </xf>
    <xf numFmtId="0" fontId="13" fillId="0" borderId="10" xfId="0" applyFont="1" applyFill="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28" fillId="13" borderId="0" xfId="0" applyFont="1" applyFill="1" applyAlignment="1">
      <alignment horizontal="center" shrinkToFit="1"/>
    </xf>
    <xf numFmtId="0" fontId="28" fillId="13" borderId="0" xfId="0" applyFont="1" applyFill="1" applyAlignment="1">
      <alignment horizontal="center" vertical="top"/>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5" xfId="0" applyFont="1" applyBorder="1" applyAlignment="1">
      <alignment horizontal="center" vertical="center" wrapText="1"/>
    </xf>
    <xf numFmtId="0" fontId="16" fillId="0" borderId="2"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2" xfId="0" applyFont="1" applyBorder="1" applyAlignment="1">
      <alignment horizontal="center" vertical="center" textRotation="255" shrinkToFit="1"/>
    </xf>
    <xf numFmtId="0" fontId="16" fillId="0" borderId="43"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42" fillId="0" borderId="2"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wrapText="1"/>
    </xf>
    <xf numFmtId="0" fontId="42" fillId="0" borderId="4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43" fillId="0" borderId="17" xfId="0" applyFont="1" applyBorder="1" applyAlignment="1" applyProtection="1">
      <alignment horizontal="right" vertical="center"/>
      <protection locked="0"/>
    </xf>
    <xf numFmtId="0" fontId="43" fillId="0" borderId="18" xfId="0" applyFont="1" applyBorder="1" applyAlignment="1" applyProtection="1">
      <alignment horizontal="right" vertical="center"/>
      <protection locked="0"/>
    </xf>
    <xf numFmtId="0" fontId="16" fillId="0" borderId="18" xfId="0" applyFont="1" applyBorder="1" applyAlignment="1" applyProtection="1">
      <alignment horizontal="left"/>
    </xf>
    <xf numFmtId="0" fontId="16" fillId="0" borderId="19" xfId="0" applyFont="1" applyBorder="1" applyAlignment="1" applyProtection="1">
      <alignment horizontal="left"/>
    </xf>
    <xf numFmtId="0" fontId="43" fillId="0" borderId="45" xfId="0" applyFont="1" applyBorder="1" applyAlignment="1" applyProtection="1">
      <alignment horizontal="right" vertical="center"/>
      <protection locked="0"/>
    </xf>
    <xf numFmtId="0" fontId="43" fillId="0" borderId="46" xfId="0" applyFont="1" applyBorder="1" applyAlignment="1" applyProtection="1">
      <alignment horizontal="right" vertical="center"/>
      <protection locked="0"/>
    </xf>
    <xf numFmtId="0" fontId="16" fillId="0" borderId="46" xfId="0" applyFont="1" applyBorder="1" applyAlignment="1" applyProtection="1">
      <alignment horizontal="left"/>
    </xf>
    <xf numFmtId="0" fontId="16" fillId="0" borderId="47" xfId="0" applyFont="1" applyBorder="1" applyAlignment="1" applyProtection="1">
      <alignment horizontal="left"/>
    </xf>
    <xf numFmtId="0" fontId="43" fillId="0" borderId="48" xfId="0" applyFont="1" applyBorder="1" applyAlignment="1" applyProtection="1">
      <alignment horizontal="right" vertical="center"/>
      <protection locked="0"/>
    </xf>
    <xf numFmtId="0" fontId="43" fillId="0" borderId="44" xfId="0" applyFont="1" applyBorder="1" applyAlignment="1" applyProtection="1">
      <alignment horizontal="right" vertical="center"/>
      <protection locked="0"/>
    </xf>
    <xf numFmtId="0" fontId="16" fillId="0" borderId="44" xfId="0" applyFont="1" applyBorder="1" applyAlignment="1" applyProtection="1">
      <alignment horizontal="left"/>
    </xf>
    <xf numFmtId="0" fontId="16" fillId="0" borderId="49" xfId="0" applyFont="1" applyBorder="1" applyAlignment="1" applyProtection="1">
      <alignment horizontal="left"/>
    </xf>
    <xf numFmtId="0" fontId="0" fillId="0" borderId="34" xfId="0" applyBorder="1" applyAlignment="1">
      <alignment horizontal="center" vertical="center"/>
    </xf>
    <xf numFmtId="56" fontId="0" fillId="0" borderId="0" xfId="0" quotePrefix="1" applyNumberFormat="1"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horizontal="center" vertical="center"/>
    </xf>
    <xf numFmtId="0" fontId="19" fillId="0" borderId="12" xfId="0" applyFont="1" applyBorder="1" applyAlignment="1" applyProtection="1">
      <alignment horizontal="right" vertical="center"/>
      <protection locked="0"/>
    </xf>
    <xf numFmtId="0" fontId="19" fillId="0" borderId="6" xfId="0" applyFont="1" applyBorder="1" applyAlignment="1" applyProtection="1">
      <alignment horizontal="right" vertical="center"/>
      <protection locked="0"/>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19" fillId="6" borderId="12" xfId="0" applyFont="1" applyFill="1" applyBorder="1" applyAlignment="1" applyProtection="1">
      <alignment horizontal="right" vertical="center"/>
      <protection locked="0"/>
    </xf>
    <xf numFmtId="0" fontId="19" fillId="6" borderId="6" xfId="0" applyFont="1" applyFill="1" applyBorder="1" applyAlignment="1" applyProtection="1">
      <alignment horizontal="right" vertical="center"/>
      <protection locked="0"/>
    </xf>
    <xf numFmtId="0" fontId="18" fillId="6" borderId="6" xfId="0" applyFont="1" applyFill="1" applyBorder="1" applyAlignment="1" applyProtection="1">
      <alignment horizontal="left"/>
    </xf>
    <xf numFmtId="0" fontId="18" fillId="6" borderId="7" xfId="0" applyFont="1" applyFill="1" applyBorder="1" applyAlignment="1" applyProtection="1">
      <alignment horizontal="left"/>
    </xf>
    <xf numFmtId="0" fontId="50" fillId="0" borderId="2" xfId="0" applyFont="1" applyFill="1" applyBorder="1" applyAlignment="1" applyProtection="1">
      <alignment horizontal="left" vertical="top"/>
      <protection locked="0"/>
    </xf>
    <xf numFmtId="0" fontId="50" fillId="0" borderId="1" xfId="0" applyFont="1" applyFill="1" applyBorder="1" applyAlignment="1" applyProtection="1">
      <alignment horizontal="left" vertical="top"/>
      <protection locked="0"/>
    </xf>
    <xf numFmtId="0" fontId="50" fillId="0" borderId="8" xfId="0" applyFont="1" applyFill="1" applyBorder="1" applyAlignment="1" applyProtection="1">
      <alignment horizontal="left" vertical="top"/>
      <protection locked="0"/>
    </xf>
    <xf numFmtId="0" fontId="50" fillId="0" borderId="42" xfId="0" applyFont="1" applyFill="1" applyBorder="1" applyAlignment="1" applyProtection="1">
      <alignment horizontal="left" vertical="top"/>
      <protection locked="0"/>
    </xf>
    <xf numFmtId="0" fontId="50" fillId="0" borderId="0" xfId="0" applyFont="1" applyFill="1" applyBorder="1" applyAlignment="1" applyProtection="1">
      <alignment horizontal="left" vertical="top"/>
      <protection locked="0"/>
    </xf>
    <xf numFmtId="0" fontId="50" fillId="0" borderId="43" xfId="0" applyFont="1" applyFill="1" applyBorder="1" applyAlignment="1" applyProtection="1">
      <alignment horizontal="left" vertical="top"/>
      <protection locked="0"/>
    </xf>
    <xf numFmtId="0" fontId="50" fillId="0" borderId="9" xfId="0" applyFont="1" applyFill="1" applyBorder="1" applyAlignment="1" applyProtection="1">
      <alignment horizontal="left" vertical="top"/>
      <protection locked="0"/>
    </xf>
    <xf numFmtId="0" fontId="50" fillId="0" borderId="10" xfId="0" applyFont="1" applyFill="1" applyBorder="1" applyAlignment="1" applyProtection="1">
      <alignment horizontal="left" vertical="top"/>
      <protection locked="0"/>
    </xf>
    <xf numFmtId="0" fontId="50" fillId="0" borderId="11" xfId="0" applyFont="1" applyFill="1" applyBorder="1" applyAlignment="1" applyProtection="1">
      <alignment horizontal="left" vertical="top"/>
      <protection locked="0"/>
    </xf>
    <xf numFmtId="0" fontId="41" fillId="0" borderId="0" xfId="5" applyFont="1" applyAlignment="1">
      <alignment horizontal="center" vertical="center" wrapText="1"/>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0" xfId="0" applyFont="1" applyFill="1" applyBorder="1" applyAlignment="1" applyProtection="1">
      <alignment horizontal="center" shrinkToFit="1"/>
      <protection locked="0"/>
    </xf>
    <xf numFmtId="0" fontId="19" fillId="4" borderId="35" xfId="0" applyFont="1" applyFill="1" applyBorder="1" applyAlignment="1" applyProtection="1">
      <alignment horizontal="center" vertical="center"/>
      <protection locked="0"/>
    </xf>
    <xf numFmtId="56" fontId="0" fillId="0" borderId="35" xfId="0" quotePrefix="1" applyNumberFormat="1" applyBorder="1" applyAlignment="1">
      <alignment horizontal="center" vertical="center" shrinkToFit="1"/>
    </xf>
    <xf numFmtId="0" fontId="20" fillId="0" borderId="1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18" fillId="0" borderId="2"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56" fontId="0" fillId="0" borderId="0" xfId="0" quotePrefix="1" applyNumberFormat="1" applyBorder="1" applyAlignment="1">
      <alignment horizontal="center" vertical="center" shrinkToFit="1"/>
    </xf>
    <xf numFmtId="56" fontId="0" fillId="0" borderId="0"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xf>
    <xf numFmtId="0" fontId="18" fillId="0" borderId="35" xfId="0" applyFont="1" applyBorder="1" applyAlignment="1">
      <alignment horizontal="center" vertical="center" wrapText="1"/>
    </xf>
    <xf numFmtId="0" fontId="18" fillId="0" borderId="35" xfId="0" applyFont="1" applyBorder="1" applyAlignment="1">
      <alignment horizontal="center" vertical="center"/>
    </xf>
    <xf numFmtId="0" fontId="18" fillId="0" borderId="1"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8" fillId="0" borderId="6"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76" fontId="8" fillId="0" borderId="0" xfId="4" applyNumberFormat="1" applyFont="1" applyBorder="1" applyAlignment="1" applyProtection="1">
      <alignment horizontal="left" vertical="center"/>
    </xf>
    <xf numFmtId="0" fontId="16" fillId="0" borderId="6" xfId="0" applyFont="1" applyBorder="1" applyAlignment="1" applyProtection="1">
      <alignment horizontal="center" shrinkToFit="1"/>
      <protection locked="0"/>
    </xf>
    <xf numFmtId="0" fontId="16" fillId="0" borderId="7" xfId="0" applyFont="1" applyBorder="1" applyAlignment="1" applyProtection="1">
      <alignment horizontal="center" shrinkToFit="1"/>
      <protection locked="0"/>
    </xf>
    <xf numFmtId="0" fontId="9" fillId="2" borderId="31" xfId="1" applyBorder="1" applyAlignment="1" applyProtection="1">
      <alignment horizontal="center" vertical="center"/>
    </xf>
    <xf numFmtId="177" fontId="10" fillId="2" borderId="32" xfId="1" applyNumberFormat="1" applyFont="1" applyBorder="1" applyAlignment="1" applyProtection="1">
      <alignment horizontal="center" vertical="center"/>
      <protection hidden="1"/>
    </xf>
    <xf numFmtId="0" fontId="9" fillId="3" borderId="31" xfId="2" applyBorder="1" applyAlignment="1" applyProtection="1">
      <alignment horizontal="center" vertical="center"/>
    </xf>
    <xf numFmtId="177" fontId="10" fillId="3" borderId="32" xfId="2" applyNumberFormat="1" applyFont="1" applyBorder="1" applyAlignment="1" applyProtection="1">
      <alignment horizontal="center" vertical="center"/>
      <protection hidden="1"/>
    </xf>
    <xf numFmtId="0" fontId="9" fillId="7" borderId="31" xfId="2" applyFill="1" applyBorder="1" applyAlignment="1" applyProtection="1">
      <alignment horizontal="center" vertical="center"/>
    </xf>
    <xf numFmtId="177" fontId="10" fillId="7" borderId="32" xfId="2" applyNumberFormat="1" applyFont="1" applyFill="1" applyBorder="1" applyAlignment="1" applyProtection="1">
      <alignment horizontal="center" vertical="center"/>
      <protection hidden="1"/>
    </xf>
    <xf numFmtId="0" fontId="19" fillId="0" borderId="0" xfId="0" applyFont="1" applyBorder="1" applyAlignment="1" applyProtection="1">
      <alignment horizontal="right" vertical="center"/>
      <protection locked="0"/>
    </xf>
    <xf numFmtId="0" fontId="18" fillId="0" borderId="0" xfId="0" applyFont="1" applyBorder="1" applyAlignment="1" applyProtection="1">
      <alignment horizontal="center"/>
      <protection locked="0"/>
    </xf>
    <xf numFmtId="0" fontId="19" fillId="0" borderId="0" xfId="0" applyFont="1" applyFill="1" applyBorder="1" applyAlignment="1" applyProtection="1">
      <alignment horizontal="right" vertical="center"/>
      <protection hidden="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3" borderId="31" xfId="2" applyBorder="1" applyAlignment="1" applyProtection="1">
      <alignment horizontal="center" vertical="center"/>
      <protection hidden="1"/>
    </xf>
    <xf numFmtId="0" fontId="9" fillId="9" borderId="31" xfId="2" applyFill="1" applyBorder="1" applyAlignment="1" applyProtection="1">
      <alignment horizontal="center" vertical="center"/>
    </xf>
    <xf numFmtId="0" fontId="0" fillId="0" borderId="0" xfId="0" applyFill="1" applyBorder="1" applyAlignment="1">
      <alignment horizontal="center" vertical="center"/>
    </xf>
    <xf numFmtId="0" fontId="19" fillId="0" borderId="0" xfId="0" applyFont="1" applyFill="1" applyBorder="1" applyAlignment="1" applyProtection="1">
      <alignment horizontal="right" vertical="center"/>
      <protection locked="0"/>
    </xf>
    <xf numFmtId="0" fontId="16" fillId="0" borderId="0" xfId="0" applyFont="1" applyBorder="1" applyAlignment="1" applyProtection="1">
      <alignment horizontal="center" shrinkToFit="1"/>
      <protection locked="0"/>
    </xf>
    <xf numFmtId="0" fontId="28" fillId="13" borderId="0" xfId="0" applyFont="1" applyFill="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14" fillId="0" borderId="12"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5" fillId="0" borderId="13" xfId="0" applyFont="1" applyBorder="1" applyAlignment="1" applyProtection="1">
      <alignment horizontal="left" vertical="top" wrapText="1"/>
    </xf>
    <xf numFmtId="0" fontId="25" fillId="0" borderId="1"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15" fillId="0" borderId="9" xfId="0" applyFont="1" applyBorder="1" applyAlignment="1" applyProtection="1">
      <alignment horizontal="center" vertical="center"/>
      <protection locked="0" hidden="1"/>
    </xf>
    <xf numFmtId="0" fontId="15" fillId="0" borderId="10" xfId="0" applyFont="1" applyBorder="1" applyAlignment="1" applyProtection="1">
      <alignment horizontal="center" vertical="center"/>
      <protection locked="0" hidden="1"/>
    </xf>
    <xf numFmtId="0" fontId="15" fillId="0" borderId="11" xfId="0" applyFont="1" applyBorder="1" applyAlignment="1" applyProtection="1">
      <alignment horizontal="center" vertical="center"/>
      <protection locked="0" hidden="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18" xfId="0" applyFont="1" applyBorder="1" applyAlignment="1" applyProtection="1">
      <alignment horizontal="center" vertical="center"/>
      <protection locked="0" hidden="1"/>
    </xf>
    <xf numFmtId="0" fontId="13" fillId="0" borderId="19" xfId="0" applyFont="1" applyBorder="1" applyAlignment="1" applyProtection="1">
      <alignment horizontal="center" vertical="center"/>
      <protection locked="0" hidden="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3" fillId="0" borderId="15" xfId="0" applyFont="1" applyBorder="1" applyAlignment="1" applyProtection="1">
      <alignment horizontal="center" vertical="center"/>
      <protection locked="0" hidden="1"/>
    </xf>
    <xf numFmtId="0" fontId="13" fillId="0" borderId="20" xfId="0" applyFont="1" applyBorder="1" applyAlignment="1" applyProtection="1">
      <alignment horizontal="center" vertical="center"/>
      <protection locked="0" hidden="1"/>
    </xf>
    <xf numFmtId="0" fontId="13" fillId="0" borderId="16" xfId="0" applyFont="1" applyBorder="1" applyAlignment="1" applyProtection="1">
      <alignment horizontal="center" vertical="center"/>
      <protection locked="0" hidden="1"/>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left" vertical="center"/>
    </xf>
    <xf numFmtId="0" fontId="18" fillId="0" borderId="12" xfId="0" applyFont="1" applyBorder="1" applyAlignment="1" applyProtection="1">
      <alignment horizontal="center" vertical="center" shrinkToFit="1"/>
      <protection locked="0" hidden="1"/>
    </xf>
    <xf numFmtId="0" fontId="18" fillId="0" borderId="6"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5" fillId="0" borderId="12"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15" fillId="0" borderId="7" xfId="0" applyFont="1" applyBorder="1" applyAlignment="1" applyProtection="1">
      <alignment horizontal="center" vertical="center"/>
      <protection locked="0" hidden="1"/>
    </xf>
    <xf numFmtId="0" fontId="15" fillId="0" borderId="12" xfId="0" applyNumberFormat="1" applyFont="1" applyBorder="1" applyAlignment="1" applyProtection="1">
      <alignment horizontal="center" vertical="center"/>
      <protection locked="0" hidden="1"/>
    </xf>
    <xf numFmtId="0" fontId="15" fillId="0" borderId="6" xfId="0" applyNumberFormat="1" applyFont="1" applyBorder="1" applyAlignment="1" applyProtection="1">
      <alignment horizontal="center" vertical="center"/>
      <protection locked="0" hidden="1"/>
    </xf>
    <xf numFmtId="0" fontId="15" fillId="0" borderId="7" xfId="0" applyNumberFormat="1" applyFont="1" applyBorder="1" applyAlignment="1" applyProtection="1">
      <alignment horizontal="center" vertical="center"/>
      <protection locked="0" hidden="1"/>
    </xf>
    <xf numFmtId="0" fontId="13" fillId="0" borderId="21" xfId="0" applyFont="1" applyBorder="1" applyAlignment="1" applyProtection="1">
      <alignment horizontal="center" vertical="center"/>
      <protection locked="0" hidden="1"/>
    </xf>
    <xf numFmtId="0" fontId="18" fillId="0" borderId="0" xfId="0" applyFont="1" applyFill="1" applyBorder="1" applyAlignment="1" applyProtection="1">
      <alignment horizontal="center"/>
      <protection locked="0"/>
    </xf>
    <xf numFmtId="0" fontId="39" fillId="0" borderId="12" xfId="0" applyFont="1" applyFill="1" applyBorder="1" applyAlignment="1">
      <alignment horizontal="center" vertical="center"/>
    </xf>
    <xf numFmtId="0" fontId="39" fillId="0" borderId="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5" fillId="0" borderId="12" xfId="0" applyFont="1" applyBorder="1" applyAlignment="1" applyProtection="1">
      <alignment horizontal="center" vertical="center" shrinkToFit="1"/>
      <protection locked="0" hidden="1"/>
    </xf>
    <xf numFmtId="0" fontId="15" fillId="0" borderId="6" xfId="0" applyFont="1" applyBorder="1" applyAlignment="1" applyProtection="1">
      <alignment horizontal="center" vertical="center" shrinkToFit="1"/>
      <protection locked="0" hidden="1"/>
    </xf>
    <xf numFmtId="0" fontId="15" fillId="0" borderId="7" xfId="0" applyFont="1" applyBorder="1" applyAlignment="1" applyProtection="1">
      <alignment horizontal="center" vertical="center" shrinkToFit="1"/>
      <protection locked="0" hidden="1"/>
    </xf>
    <xf numFmtId="0" fontId="13" fillId="0" borderId="6"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22" fillId="0" borderId="0" xfId="5" applyFont="1" applyAlignment="1">
      <alignment horizontal="center" vertical="center" wrapText="1"/>
    </xf>
    <xf numFmtId="38" fontId="0" fillId="0" borderId="1" xfId="4" applyFont="1"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left" vertical="center"/>
    </xf>
    <xf numFmtId="38" fontId="0" fillId="0" borderId="10" xfId="4" applyFont="1" applyBorder="1" applyAlignment="1">
      <alignment horizontal="right" vertical="center"/>
    </xf>
    <xf numFmtId="0" fontId="0" fillId="0" borderId="10" xfId="0" applyBorder="1" applyAlignment="1">
      <alignment horizontal="center" vertical="center"/>
    </xf>
    <xf numFmtId="177" fontId="9"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Border="1" applyAlignment="1" applyProtection="1">
      <alignment horizontal="right"/>
    </xf>
    <xf numFmtId="0" fontId="0" fillId="0" borderId="0" xfId="0" applyBorder="1" applyAlignment="1" applyProtection="1">
      <alignment horizontal="right" vertical="top"/>
    </xf>
    <xf numFmtId="0" fontId="15" fillId="5" borderId="0" xfId="0" applyFont="1" applyFill="1" applyBorder="1" applyAlignment="1" applyProtection="1">
      <alignment horizontal="center" vertical="center"/>
    </xf>
    <xf numFmtId="0" fontId="35" fillId="0" borderId="44" xfId="0" applyFont="1" applyBorder="1" applyAlignment="1" applyProtection="1">
      <alignment horizontal="center" vertical="center" shrinkToFit="1"/>
    </xf>
    <xf numFmtId="0" fontId="19" fillId="0" borderId="0" xfId="0" applyFont="1" applyBorder="1" applyAlignment="1" applyProtection="1">
      <alignment horizontal="center" vertical="center"/>
    </xf>
    <xf numFmtId="38" fontId="36" fillId="10" borderId="0" xfId="4" applyFont="1" applyFill="1" applyBorder="1" applyAlignment="1" applyProtection="1">
      <alignment horizontal="center" vertical="center"/>
    </xf>
    <xf numFmtId="0" fontId="0" fillId="0" borderId="35" xfId="0" applyBorder="1" applyAlignment="1">
      <alignment horizontal="center" vertical="center" shrinkToFit="1"/>
    </xf>
    <xf numFmtId="0" fontId="13" fillId="0" borderId="12"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0" fillId="0" borderId="1" xfId="0" applyBorder="1" applyAlignment="1">
      <alignment horizontal="left" vertical="center"/>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53" xfId="0" applyBorder="1" applyAlignment="1">
      <alignment horizontal="center" vertical="center" shrinkToFit="1"/>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8" fillId="0" borderId="0" xfId="0" applyFont="1" applyFill="1" applyBorder="1" applyAlignment="1" applyProtection="1">
      <alignment horizontal="left"/>
    </xf>
    <xf numFmtId="0" fontId="15" fillId="0" borderId="12"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0" fontId="47" fillId="0" borderId="0" xfId="0" applyFont="1" applyFill="1" applyBorder="1" applyAlignment="1" applyProtection="1">
      <alignment horizontal="center" vertical="center"/>
      <protection locked="0"/>
    </xf>
    <xf numFmtId="0" fontId="15" fillId="6" borderId="12" xfId="0" applyFont="1" applyFill="1" applyBorder="1" applyAlignment="1" applyProtection="1">
      <alignment horizontal="right" vertical="center"/>
      <protection locked="0"/>
    </xf>
    <xf numFmtId="0" fontId="15" fillId="6" borderId="6" xfId="0" applyFont="1" applyFill="1" applyBorder="1" applyAlignment="1" applyProtection="1">
      <alignment horizontal="right" vertical="center"/>
      <protection locked="0"/>
    </xf>
    <xf numFmtId="0" fontId="15" fillId="4" borderId="35" xfId="0"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43"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14" fontId="34" fillId="0" borderId="0" xfId="0" quotePrefix="1" applyNumberFormat="1" applyFont="1" applyBorder="1" applyAlignment="1" applyProtection="1">
      <alignment horizontal="right" vertical="center"/>
    </xf>
    <xf numFmtId="38" fontId="36" fillId="10" borderId="0" xfId="4" applyFont="1" applyFill="1" applyBorder="1" applyAlignment="1" applyProtection="1">
      <alignment horizontal="center" vertical="center" shrinkToFit="1"/>
    </xf>
  </cellXfs>
  <cellStyles count="7">
    <cellStyle name="60% - アクセント 1" xfId="1" builtinId="32"/>
    <cellStyle name="アクセント 1" xfId="6" builtinId="29"/>
    <cellStyle name="アクセント 3" xfId="2" builtinId="37"/>
    <cellStyle name="ハイパーリンク" xfId="3" builtinId="8"/>
    <cellStyle name="桁区切り" xfId="4" builtinId="6"/>
    <cellStyle name="標準" xfId="0" builtinId="0"/>
    <cellStyle name="標準 2" xfId="5"/>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34</xdr:row>
      <xdr:rowOff>19051</xdr:rowOff>
    </xdr:from>
    <xdr:to>
      <xdr:col>3</xdr:col>
      <xdr:colOff>744855</xdr:colOff>
      <xdr:row>36</xdr:row>
      <xdr:rowOff>28576</xdr:rowOff>
    </xdr:to>
    <xdr:pic>
      <xdr:nvPicPr>
        <xdr:cNvPr id="2" name="図 1"/>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2476500</xdr:colOff>
      <xdr:row>32</xdr:row>
      <xdr:rowOff>219075</xdr:rowOff>
    </xdr:from>
    <xdr:to>
      <xdr:col>4</xdr:col>
      <xdr:colOff>5457825</xdr:colOff>
      <xdr:row>36</xdr:row>
      <xdr:rowOff>123825</xdr:rowOff>
    </xdr:to>
    <xdr:sp macro="" textlink="">
      <xdr:nvSpPr>
        <xdr:cNvPr id="3" name="Text Box 2"/>
        <xdr:cNvSpPr txBox="1">
          <a:spLocks noChangeArrowheads="1"/>
        </xdr:cNvSpPr>
      </xdr:nvSpPr>
      <xdr:spPr bwMode="auto">
        <a:xfrm>
          <a:off x="3962400" y="8848725"/>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18862</xdr:colOff>
      <xdr:row>44</xdr:row>
      <xdr:rowOff>105939</xdr:rowOff>
    </xdr:from>
    <xdr:to>
      <xdr:col>6</xdr:col>
      <xdr:colOff>15664</xdr:colOff>
      <xdr:row>47</xdr:row>
      <xdr:rowOff>76200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812" y="10792989"/>
          <a:ext cx="339702" cy="40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11616</xdr:colOff>
      <xdr:row>34</xdr:row>
      <xdr:rowOff>23232</xdr:rowOff>
    </xdr:from>
    <xdr:to>
      <xdr:col>11</xdr:col>
      <xdr:colOff>51501</xdr:colOff>
      <xdr:row>37</xdr:row>
      <xdr:rowOff>107483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342" y="1106990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28386</xdr:colOff>
      <xdr:row>37</xdr:row>
      <xdr:rowOff>86889</xdr:rowOff>
    </xdr:from>
    <xdr:to>
      <xdr:col>11</xdr:col>
      <xdr:colOff>80871</xdr:colOff>
      <xdr:row>41</xdr:row>
      <xdr:rowOff>90065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661" y="810693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28386</xdr:colOff>
      <xdr:row>57</xdr:row>
      <xdr:rowOff>86889</xdr:rowOff>
    </xdr:from>
    <xdr:to>
      <xdr:col>11</xdr:col>
      <xdr:colOff>80871</xdr:colOff>
      <xdr:row>61</xdr:row>
      <xdr:rowOff>90065</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536" y="10392939"/>
          <a:ext cx="509685" cy="6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95250</xdr:colOff>
      <xdr:row>45</xdr:row>
      <xdr:rowOff>85725</xdr:rowOff>
    </xdr:from>
    <xdr:to>
      <xdr:col>56</xdr:col>
      <xdr:colOff>70594</xdr:colOff>
      <xdr:row>47</xdr:row>
      <xdr:rowOff>114300</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8343900"/>
          <a:ext cx="432544" cy="390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mailto:4301ja@miyazaki-c-ed.jp" TargetMode="External"/><Relationship Id="rId117" Type="http://schemas.openxmlformats.org/officeDocument/2006/relationships/hyperlink" Target="mailto:s.s.advance.fc@po2.synapse.ne.jp" TargetMode="External"/><Relationship Id="rId21" Type="http://schemas.openxmlformats.org/officeDocument/2006/relationships/hyperlink" Target="mailto:ta19930104@icloud.com" TargetMode="External"/><Relationship Id="rId42" Type="http://schemas.openxmlformats.org/officeDocument/2006/relationships/hyperlink" Target="mailto:yuyuken3975@yahoo.co.jp" TargetMode="External"/><Relationship Id="rId47" Type="http://schemas.openxmlformats.org/officeDocument/2006/relationships/hyperlink" Target="mailto:kondou-takay@esnet.ed.jp" TargetMode="External"/><Relationship Id="rId63" Type="http://schemas.openxmlformats.org/officeDocument/2006/relationships/hyperlink" Target="mailto:ohtsuka-c-54@mcnet.ed.jp" TargetMode="External"/><Relationship Id="rId68" Type="http://schemas.openxmlformats.org/officeDocument/2006/relationships/hyperlink" Target="mailto:takashi.minerba@nifty.com" TargetMode="External"/><Relationship Id="rId84" Type="http://schemas.openxmlformats.org/officeDocument/2006/relationships/hyperlink" Target="mailto:grace.satoshi64375430@gmail.com" TargetMode="External"/><Relationship Id="rId89" Type="http://schemas.openxmlformats.org/officeDocument/2006/relationships/hyperlink" Target="mailto:to-overcome-myself@hotmail.co.jp" TargetMode="External"/><Relationship Id="rId112" Type="http://schemas.openxmlformats.org/officeDocument/2006/relationships/hyperlink" Target="mailto:fuerza_onojo_fc@yahoo.co.jp" TargetMode="External"/><Relationship Id="rId133" Type="http://schemas.openxmlformats.org/officeDocument/2006/relationships/hyperlink" Target="mailto:m.matsuwaki@gmail.com" TargetMode="External"/><Relationship Id="rId138" Type="http://schemas.openxmlformats.org/officeDocument/2006/relationships/hyperlink" Target="mailto:yamada.takahiro@t.kumamoto-kmm.ed.jp" TargetMode="External"/><Relationship Id="rId16" Type="http://schemas.openxmlformats.org/officeDocument/2006/relationships/hyperlink" Target="mailto:ptjunchan@yahoo.co.jp" TargetMode="External"/><Relationship Id="rId107" Type="http://schemas.openxmlformats.org/officeDocument/2006/relationships/hyperlink" Target="mailto:paparee@icloud.com" TargetMode="External"/><Relationship Id="rId11" Type="http://schemas.openxmlformats.org/officeDocument/2006/relationships/hyperlink" Target="mailto:hideya.pc1022@outlook.jp" TargetMode="External"/><Relationship Id="rId32" Type="http://schemas.openxmlformats.org/officeDocument/2006/relationships/hyperlink" Target="mailto:oyanojhs@edu.kamiamakusa-city.jp" TargetMode="External"/><Relationship Id="rId37" Type="http://schemas.openxmlformats.org/officeDocument/2006/relationships/hyperlink" Target="mailto:reihoku-jhtr@reihoku-tkumamoto-sgn.jp" TargetMode="External"/><Relationship Id="rId53" Type="http://schemas.openxmlformats.org/officeDocument/2006/relationships/hyperlink" Target="mailto:yabunaka@avenidasol.org" TargetMode="External"/><Relationship Id="rId58" Type="http://schemas.openxmlformats.org/officeDocument/2006/relationships/hyperlink" Target="mailto:maegawa@junior-yokohama.co.jp" TargetMode="External"/><Relationship Id="rId74" Type="http://schemas.openxmlformats.org/officeDocument/2006/relationships/hyperlink" Target="mailto:niiyan0820no4@yahoo.co.jp" TargetMode="External"/><Relationship Id="rId79" Type="http://schemas.openxmlformats.org/officeDocument/2006/relationships/hyperlink" Target="mailto:n-osamu@yamahi.com" TargetMode="External"/><Relationship Id="rId102" Type="http://schemas.openxmlformats.org/officeDocument/2006/relationships/hyperlink" Target="mailto:hissa0816@yahoo.co.jp" TargetMode="External"/><Relationship Id="rId123" Type="http://schemas.openxmlformats.org/officeDocument/2006/relationships/hyperlink" Target="mailto:top_star09@yahoo.co.jp" TargetMode="External"/><Relationship Id="rId128" Type="http://schemas.openxmlformats.org/officeDocument/2006/relationships/hyperlink" Target="mailto:hondo@city-amakusa.ed.jp" TargetMode="External"/><Relationship Id="rId144" Type="http://schemas.openxmlformats.org/officeDocument/2006/relationships/hyperlink" Target="mailto:jun481231@gmail.com" TargetMode="External"/><Relationship Id="rId149" Type="http://schemas.openxmlformats.org/officeDocument/2006/relationships/printerSettings" Target="../printerSettings/printerSettings6.bin"/><Relationship Id="rId5" Type="http://schemas.openxmlformats.org/officeDocument/2006/relationships/hyperlink" Target="mailto:arriba_fc@yahoo.co.jp" TargetMode="External"/><Relationship Id="rId90" Type="http://schemas.openxmlformats.org/officeDocument/2006/relationships/hyperlink" Target="mailto:hiroyoshifreak@gmail.com" TargetMode="External"/><Relationship Id="rId95" Type="http://schemas.openxmlformats.org/officeDocument/2006/relationships/hyperlink" Target="mailto:colour@sge.bbiq.jp" TargetMode="External"/><Relationship Id="rId22" Type="http://schemas.openxmlformats.org/officeDocument/2006/relationships/hyperlink" Target="mailto:kyoutou@togo-j.edu.satsumasendai.jp" TargetMode="External"/><Relationship Id="rId27" Type="http://schemas.openxmlformats.org/officeDocument/2006/relationships/hyperlink" Target="mailto:sumiyoshi-c-50@mcnet.ed.jp" TargetMode="External"/><Relationship Id="rId43" Type="http://schemas.openxmlformats.org/officeDocument/2006/relationships/hyperlink" Target="mailto:tanamachi1014@yahoo.co.jp" TargetMode="External"/><Relationship Id="rId48" Type="http://schemas.openxmlformats.org/officeDocument/2006/relationships/hyperlink" Target="mailto:murakami@sun-oike.co.jp" TargetMode="External"/><Relationship Id="rId64" Type="http://schemas.openxmlformats.org/officeDocument/2006/relationships/hyperlink" Target="mailto:qqms4xx9k@dune.ocn.ne.jp" TargetMode="External"/><Relationship Id="rId69" Type="http://schemas.openxmlformats.org/officeDocument/2006/relationships/hyperlink" Target="mailto:s.harada713@gmail.com" TargetMode="External"/><Relationship Id="rId113" Type="http://schemas.openxmlformats.org/officeDocument/2006/relationships/hyperlink" Target="mailto:syuuto@mocha.ocn.ne.jp" TargetMode="External"/><Relationship Id="rId118" Type="http://schemas.openxmlformats.org/officeDocument/2006/relationships/hyperlink" Target="mailto:mimatasoccer1996@yahoo.co.jp" TargetMode="External"/><Relationship Id="rId134" Type="http://schemas.openxmlformats.org/officeDocument/2006/relationships/hyperlink" Target="mailto:tmky.arikin395@po5.synapse.ne.jp" TargetMode="External"/><Relationship Id="rId139" Type="http://schemas.openxmlformats.org/officeDocument/2006/relationships/hyperlink" Target="mailto:junji112001@yahoo.co.jp" TargetMode="External"/><Relationship Id="rId80" Type="http://schemas.openxmlformats.org/officeDocument/2006/relationships/hyperlink" Target="mailto:fclibre2016@gmail.com" TargetMode="External"/><Relationship Id="rId85" Type="http://schemas.openxmlformats.org/officeDocument/2006/relationships/hyperlink" Target="mailto:fckameyama@yahoo.co.jp" TargetMode="External"/><Relationship Id="rId150" Type="http://schemas.openxmlformats.org/officeDocument/2006/relationships/vmlDrawing" Target="../drawings/vmlDrawing2.vml"/><Relationship Id="rId12" Type="http://schemas.openxmlformats.org/officeDocument/2006/relationships/hyperlink" Target="mailto:football2012kumamoto@yahoo.co.jp" TargetMode="External"/><Relationship Id="rId17" Type="http://schemas.openxmlformats.org/officeDocument/2006/relationships/hyperlink" Target="mailto:fcenable@yahoo.co.jp" TargetMode="External"/><Relationship Id="rId25" Type="http://schemas.openxmlformats.org/officeDocument/2006/relationships/hyperlink" Target="mailto:c209huen@keinet.com" TargetMode="External"/><Relationship Id="rId33" Type="http://schemas.openxmlformats.org/officeDocument/2006/relationships/hyperlink" Target="mailto:wjbyp028@ybb.ne.jp" TargetMode="External"/><Relationship Id="rId38" Type="http://schemas.openxmlformats.org/officeDocument/2006/relationships/hyperlink" Target="mailto:rararasheen06@yahoo.co.jp" TargetMode="External"/><Relationship Id="rId46" Type="http://schemas.openxmlformats.org/officeDocument/2006/relationships/hyperlink" Target="mailto:sigeyumikota1996@kyi.biglobe.ne.jp" TargetMode="External"/><Relationship Id="rId59" Type="http://schemas.openxmlformats.org/officeDocument/2006/relationships/hyperlink" Target="mailto:paffgk@yahoo.co.jp" TargetMode="External"/><Relationship Id="rId67" Type="http://schemas.openxmlformats.org/officeDocument/2006/relationships/hyperlink" Target="mailto:fnfc@i.softbank.jp" TargetMode="External"/><Relationship Id="rId103" Type="http://schemas.openxmlformats.org/officeDocument/2006/relationships/hyperlink" Target="mailto:mako.5489@tiara.ocn.ne.jp" TargetMode="External"/><Relationship Id="rId108" Type="http://schemas.openxmlformats.org/officeDocument/2006/relationships/hyperlink" Target="mailto:fcturkey2012@yahoo.co.jp" TargetMode="External"/><Relationship Id="rId116" Type="http://schemas.openxmlformats.org/officeDocument/2006/relationships/hyperlink" Target="mailto:ao-minamizono@msg.ac.jp" TargetMode="External"/><Relationship Id="rId124" Type="http://schemas.openxmlformats.org/officeDocument/2006/relationships/hyperlink" Target="mailto:scudettofcsfida@yahoo.co.jp" TargetMode="External"/><Relationship Id="rId129" Type="http://schemas.openxmlformats.org/officeDocument/2006/relationships/hyperlink" Target="mailto:fc.juntos@tvs12.jp" TargetMode="External"/><Relationship Id="rId137" Type="http://schemas.openxmlformats.org/officeDocument/2006/relationships/hyperlink" Target="mailto:dios_medicine@yahoo.co.jp" TargetMode="External"/><Relationship Id="rId20" Type="http://schemas.openxmlformats.org/officeDocument/2006/relationships/hyperlink" Target="mailto:icsoccer@izumi.ac.jp" TargetMode="External"/><Relationship Id="rId41" Type="http://schemas.openxmlformats.org/officeDocument/2006/relationships/hyperlink" Target="mailto:gottin@utopia.ocn.ne.jp" TargetMode="External"/><Relationship Id="rId54" Type="http://schemas.openxmlformats.org/officeDocument/2006/relationships/hyperlink" Target="mailto:hero@e-ml.net" TargetMode="External"/><Relationship Id="rId62" Type="http://schemas.openxmlformats.org/officeDocument/2006/relationships/hyperlink" Target="mailto:m0j0g0@yahoo.co.jp" TargetMode="External"/><Relationship Id="rId70" Type="http://schemas.openxmlformats.org/officeDocument/2006/relationships/hyperlink" Target="mailto:forte_fc_kumamoto@yahoo.co.jp" TargetMode="External"/><Relationship Id="rId75" Type="http://schemas.openxmlformats.org/officeDocument/2006/relationships/hyperlink" Target="mailto:f.c.a.holyground@gmail.com" TargetMode="External"/><Relationship Id="rId83" Type="http://schemas.openxmlformats.org/officeDocument/2006/relationships/hyperlink" Target="mailto:fc.lazona@gmail.com" TargetMode="External"/><Relationship Id="rId88" Type="http://schemas.openxmlformats.org/officeDocument/2006/relationships/hyperlink" Target="mailto:j193153a@ocec.ne.jp" TargetMode="External"/><Relationship Id="rId91" Type="http://schemas.openxmlformats.org/officeDocument/2006/relationships/hyperlink" Target="mailto:info@espirossa.com" TargetMode="External"/><Relationship Id="rId96" Type="http://schemas.openxmlformats.org/officeDocument/2006/relationships/hyperlink" Target="mailto:tamet@mail.goo.ne.jp" TargetMode="External"/><Relationship Id="rId111" Type="http://schemas.openxmlformats.org/officeDocument/2006/relationships/hyperlink" Target="mailto:masa1031hiko@softbank.ne.jp" TargetMode="External"/><Relationship Id="rId132" Type="http://schemas.openxmlformats.org/officeDocument/2006/relationships/hyperlink" Target="mailto:gyokunan-jh@tsubaki.higo.ed.jp" TargetMode="External"/><Relationship Id="rId140" Type="http://schemas.openxmlformats.org/officeDocument/2006/relationships/hyperlink" Target="mailto:ritmo.tecnica.inteligencia.17@gmail.com" TargetMode="External"/><Relationship Id="rId145" Type="http://schemas.openxmlformats.org/officeDocument/2006/relationships/hyperlink" Target="mailto:teamorenge@icloud.com" TargetMode="External"/><Relationship Id="rId1" Type="http://schemas.openxmlformats.org/officeDocument/2006/relationships/hyperlink" Target="mailto:hsrk5252@bb.tvs12.jp" TargetMode="External"/><Relationship Id="rId6" Type="http://schemas.openxmlformats.org/officeDocument/2006/relationships/hyperlink" Target="mailto:reefjapan4173@gmail.com" TargetMode="External"/><Relationship Id="rId15" Type="http://schemas.openxmlformats.org/officeDocument/2006/relationships/hyperlink" Target="mailto:ptjunchan@gmail.com" TargetMode="External"/><Relationship Id="rId23" Type="http://schemas.openxmlformats.org/officeDocument/2006/relationships/hyperlink" Target="mailto:johnny.ku---ma@live.jp" TargetMode="External"/><Relationship Id="rId28" Type="http://schemas.openxmlformats.org/officeDocument/2006/relationships/hyperlink" Target="mailto:va5u@live.jp" TargetMode="External"/><Relationship Id="rId36" Type="http://schemas.openxmlformats.org/officeDocument/2006/relationships/hyperlink" Target="mailto:mc02@io.ocn.nejp" TargetMode="External"/><Relationship Id="rId49" Type="http://schemas.openxmlformats.org/officeDocument/2006/relationships/hyperlink" Target="mailto:a.iwasaki@tosa.ed.jp" TargetMode="External"/><Relationship Id="rId57" Type="http://schemas.openxmlformats.org/officeDocument/2006/relationships/hyperlink" Target="mailto:tanaka-mitsuru@masuda-school.ed.jp" TargetMode="External"/><Relationship Id="rId106" Type="http://schemas.openxmlformats.org/officeDocument/2006/relationships/hyperlink" Target="mailto:dxncb7388@yahoo.co.jp" TargetMode="External"/><Relationship Id="rId114" Type="http://schemas.openxmlformats.org/officeDocument/2006/relationships/hyperlink" Target="mailto:fco2005fukuoka@yahoo.co.jp" TargetMode="External"/><Relationship Id="rId119" Type="http://schemas.openxmlformats.org/officeDocument/2006/relationships/hyperlink" Target="mailto:ryuta_honda@yahoo.co.jp" TargetMode="External"/><Relationship Id="rId127" Type="http://schemas.openxmlformats.org/officeDocument/2006/relationships/hyperlink" Target="mailto:heatfci@softbank.jp" TargetMode="External"/><Relationship Id="rId10" Type="http://schemas.openxmlformats.org/officeDocument/2006/relationships/hyperlink" Target="mailto:kanoya@taiyo-sports.com" TargetMode="External"/><Relationship Id="rId31" Type="http://schemas.openxmlformats.org/officeDocument/2006/relationships/hyperlink" Target="mailto:jhs-sencho@yatsushiro.jp" TargetMode="External"/><Relationship Id="rId44" Type="http://schemas.openxmlformats.org/officeDocument/2006/relationships/hyperlink" Target="mailto:peladaokawa@gmail.com" TargetMode="External"/><Relationship Id="rId52" Type="http://schemas.openxmlformats.org/officeDocument/2006/relationships/hyperlink" Target="mailto:luz.fc.2010@gmail.com" TargetMode="External"/><Relationship Id="rId60" Type="http://schemas.openxmlformats.org/officeDocument/2006/relationships/hyperlink" Target="mailto:hayato-soccer2014@yahoo.co.jp" TargetMode="External"/><Relationship Id="rId65" Type="http://schemas.openxmlformats.org/officeDocument/2006/relationships/hyperlink" Target="mailto:gejigeji0605@yahoo.co.jp" TargetMode="External"/><Relationship Id="rId73" Type="http://schemas.openxmlformats.org/officeDocument/2006/relationships/hyperlink" Target="mailto:snailisahaya@yahoo.co.jp" TargetMode="External"/><Relationship Id="rId78" Type="http://schemas.openxmlformats.org/officeDocument/2006/relationships/hyperlink" Target="mailto:baba-y795@town.fukuoka-kawasaki.lg.jp" TargetMode="External"/><Relationship Id="rId81" Type="http://schemas.openxmlformats.org/officeDocument/2006/relationships/hyperlink" Target="mailto:info@ccsc-jp.org" TargetMode="External"/><Relationship Id="rId86" Type="http://schemas.openxmlformats.org/officeDocument/2006/relationships/hyperlink" Target="mailto:kojide2@yahoo.co.jp" TargetMode="External"/><Relationship Id="rId94" Type="http://schemas.openxmlformats.org/officeDocument/2006/relationships/hyperlink" Target="mailto:fc-meguro@soccer-community.org" TargetMode="External"/><Relationship Id="rId99" Type="http://schemas.openxmlformats.org/officeDocument/2006/relationships/hyperlink" Target="mailto:izumi-jh_tlo@edu-izumi.jp" TargetMode="External"/><Relationship Id="rId101" Type="http://schemas.openxmlformats.org/officeDocument/2006/relationships/hyperlink" Target="mailto:ugu.mail.1127@gmail.com" TargetMode="External"/><Relationship Id="rId122" Type="http://schemas.openxmlformats.org/officeDocument/2006/relationships/hyperlink" Target="mailto:chestreia@endo-sa.jp" TargetMode="External"/><Relationship Id="rId130" Type="http://schemas.openxmlformats.org/officeDocument/2006/relationships/hyperlink" Target="mailto:rinos-futsal@live.jp" TargetMode="External"/><Relationship Id="rId135" Type="http://schemas.openxmlformats.org/officeDocument/2006/relationships/hyperlink" Target="mailto:rikishot31@gmail.com" TargetMode="External"/><Relationship Id="rId143" Type="http://schemas.openxmlformats.org/officeDocument/2006/relationships/hyperlink" Target="mailto:sakatchi74@gmail.com" TargetMode="External"/><Relationship Id="rId148" Type="http://schemas.openxmlformats.org/officeDocument/2006/relationships/hyperlink" Target="mailto:s.s.advance.love@ezweb.ne.jp" TargetMode="External"/><Relationship Id="rId151" Type="http://schemas.openxmlformats.org/officeDocument/2006/relationships/comments" Target="../comments2.xml"/><Relationship Id="rId4" Type="http://schemas.openxmlformats.org/officeDocument/2006/relationships/hyperlink" Target="mailto:tabara-shunsuke@masuda-school.ed.jp" TargetMode="External"/><Relationship Id="rId9" Type="http://schemas.openxmlformats.org/officeDocument/2006/relationships/hyperlink" Target="mailto:j27@nagasaki-city.ed.jp" TargetMode="External"/><Relationship Id="rId13" Type="http://schemas.openxmlformats.org/officeDocument/2006/relationships/hyperlink" Target="mailto:yuyu10.10mum@ezweb.ne.jp" TargetMode="External"/><Relationship Id="rId18" Type="http://schemas.openxmlformats.org/officeDocument/2006/relationships/hyperlink" Target="mailto:match.made.in.heaven.haru0401@gmail.com" TargetMode="External"/><Relationship Id="rId39" Type="http://schemas.openxmlformats.org/officeDocument/2006/relationships/hyperlink" Target="mailto:puente20131412@gmail.com" TargetMode="External"/><Relationship Id="rId109" Type="http://schemas.openxmlformats.org/officeDocument/2006/relationships/hyperlink" Target="mailto:kumamototamanafc@live.jp" TargetMode="External"/><Relationship Id="rId34" Type="http://schemas.openxmlformats.org/officeDocument/2006/relationships/hyperlink" Target="mailto:dekoponn82@yahoo.co.jp" TargetMode="External"/><Relationship Id="rId50" Type="http://schemas.openxmlformats.org/officeDocument/2006/relationships/hyperlink" Target="mailto:kb164idtsa@docomo.ne.jp" TargetMode="External"/><Relationship Id="rId55" Type="http://schemas.openxmlformats.org/officeDocument/2006/relationships/hyperlink" Target="mailto:nfcosaka1993@yahoo.co.jp" TargetMode="External"/><Relationship Id="rId76" Type="http://schemas.openxmlformats.org/officeDocument/2006/relationships/hyperlink" Target="mailto:nakatalupin@me.com" TargetMode="External"/><Relationship Id="rId97" Type="http://schemas.openxmlformats.org/officeDocument/2006/relationships/hyperlink" Target="mailto:daxclub1977@yahoo.co.jp" TargetMode="External"/><Relationship Id="rId104" Type="http://schemas.openxmlformats.org/officeDocument/2006/relationships/hyperlink" Target="mailto:tigrinho.fc@dance.ocn.ne.jp" TargetMode="External"/><Relationship Id="rId120" Type="http://schemas.openxmlformats.org/officeDocument/2006/relationships/hyperlink" Target="mailto:seikenta39@yahoo.co.jp" TargetMode="External"/><Relationship Id="rId125" Type="http://schemas.openxmlformats.org/officeDocument/2006/relationships/hyperlink" Target="mailto:miyanojo819@gmail.com" TargetMode="External"/><Relationship Id="rId141" Type="http://schemas.openxmlformats.org/officeDocument/2006/relationships/hyperlink" Target="mailto:ninomiya@verspah.jp" TargetMode="External"/><Relationship Id="rId146" Type="http://schemas.openxmlformats.org/officeDocument/2006/relationships/hyperlink" Target="mailto:nobegaku.fc@gmail.com" TargetMode="External"/><Relationship Id="rId7" Type="http://schemas.openxmlformats.org/officeDocument/2006/relationships/hyperlink" Target="mailto:r-sakoya@k-sapo.com" TargetMode="External"/><Relationship Id="rId71" Type="http://schemas.openxmlformats.org/officeDocument/2006/relationships/hyperlink" Target="mailto:king.hong5151@gmail.com" TargetMode="External"/><Relationship Id="rId92" Type="http://schemas.openxmlformats.org/officeDocument/2006/relationships/hyperlink" Target="mailto:shigy_d@yahoo.co.jp" TargetMode="External"/><Relationship Id="rId2" Type="http://schemas.openxmlformats.org/officeDocument/2006/relationships/hyperlink" Target="mailto:msufc_u12_u15@yahoo.co.jp" TargetMode="External"/><Relationship Id="rId29" Type="http://schemas.openxmlformats.org/officeDocument/2006/relationships/hyperlink" Target="mailto:e-minami@cts-net.ne.jp" TargetMode="External"/><Relationship Id="rId24" Type="http://schemas.openxmlformats.org/officeDocument/2006/relationships/hyperlink" Target="mailto:fumi040312dfc@i.softbank.jp" TargetMode="External"/><Relationship Id="rId40" Type="http://schemas.openxmlformats.org/officeDocument/2006/relationships/hyperlink" Target="mailto:moaissjp@yahoo.co.jp" TargetMode="External"/><Relationship Id="rId45" Type="http://schemas.openxmlformats.org/officeDocument/2006/relationships/hyperlink" Target="mailto:granrossa2011@hb.tp1.jp" TargetMode="External"/><Relationship Id="rId66" Type="http://schemas.openxmlformats.org/officeDocument/2006/relationships/hyperlink" Target="mailto:ventonovafc@gmail.com" TargetMode="External"/><Relationship Id="rId87" Type="http://schemas.openxmlformats.org/officeDocument/2006/relationships/hyperlink" Target="mailto:oga.hajime1@gmail.com" TargetMode="External"/><Relationship Id="rId110" Type="http://schemas.openxmlformats.org/officeDocument/2006/relationships/hyperlink" Target="mailto:chuugaku@chikuyogakuen.jp" TargetMode="External"/><Relationship Id="rId115" Type="http://schemas.openxmlformats.org/officeDocument/2006/relationships/hyperlink" Target="mailto:thomas-k@hicat.ne.jp" TargetMode="External"/><Relationship Id="rId131" Type="http://schemas.openxmlformats.org/officeDocument/2006/relationships/hyperlink" Target="mailto:tanimizu@jyoto.ed.jp" TargetMode="External"/><Relationship Id="rId136" Type="http://schemas.openxmlformats.org/officeDocument/2006/relationships/hyperlink" Target="mailto:albarancia-kumamoto@yahoo.co.jp" TargetMode="External"/><Relationship Id="rId61" Type="http://schemas.openxmlformats.org/officeDocument/2006/relationships/hyperlink" Target="mailto:koyu.soccerland@gmail.com" TargetMode="External"/><Relationship Id="rId82" Type="http://schemas.openxmlformats.org/officeDocument/2006/relationships/hyperlink" Target="mailto:nankatsu.fukuoka@gmail.com" TargetMode="External"/><Relationship Id="rId19" Type="http://schemas.openxmlformats.org/officeDocument/2006/relationships/hyperlink" Target="mailto:masateru.k1107@gmail.com" TargetMode="External"/><Relationship Id="rId14" Type="http://schemas.openxmlformats.org/officeDocument/2006/relationships/hyperlink" Target="mailto:travo.obuchi@gmail.com" TargetMode="External"/><Relationship Id="rId30" Type="http://schemas.openxmlformats.org/officeDocument/2006/relationships/hyperlink" Target="mailto:info@catiolla.com" TargetMode="External"/><Relationship Id="rId35" Type="http://schemas.openxmlformats.org/officeDocument/2006/relationships/hyperlink" Target="mailto:noritanaka4496@gmail.com" TargetMode="External"/><Relationship Id="rId56" Type="http://schemas.openxmlformats.org/officeDocument/2006/relationships/hyperlink" Target="mailto:solceu@leto.eonet.ne.jp" TargetMode="External"/><Relationship Id="rId77" Type="http://schemas.openxmlformats.org/officeDocument/2006/relationships/hyperlink" Target="mailto:sm2112235@eco.ocn.ne.jp" TargetMode="External"/><Relationship Id="rId100" Type="http://schemas.openxmlformats.org/officeDocument/2006/relationships/hyperlink" Target="mailto:yjxhs070@yahoo.co.jp" TargetMode="External"/><Relationship Id="rId105" Type="http://schemas.openxmlformats.org/officeDocument/2006/relationships/hyperlink" Target="mailto:eagles_east_jy@yahoo.co.jp" TargetMode="External"/><Relationship Id="rId126" Type="http://schemas.openxmlformats.org/officeDocument/2006/relationships/hyperlink" Target="mailto:yoshiyuki_feliz@yahoo.co.jp" TargetMode="External"/><Relationship Id="rId147" Type="http://schemas.openxmlformats.org/officeDocument/2006/relationships/hyperlink" Target="mailto:tano@m-nichidai.com" TargetMode="External"/><Relationship Id="rId8" Type="http://schemas.openxmlformats.org/officeDocument/2006/relationships/hyperlink" Target="mailto:yoshida06fukuoka@yahoo.co.jp" TargetMode="External"/><Relationship Id="rId51" Type="http://schemas.openxmlformats.org/officeDocument/2006/relationships/hyperlink" Target="mailto:kb164idtsa@ybb.ne.jp" TargetMode="External"/><Relationship Id="rId72" Type="http://schemas.openxmlformats.org/officeDocument/2006/relationships/hyperlink" Target="mailto:nagasakidream11@yahoo.co.jp" TargetMode="External"/><Relationship Id="rId93" Type="http://schemas.openxmlformats.org/officeDocument/2006/relationships/hyperlink" Target="mailto:esporte-1998@tbz.t-com.ne.jp" TargetMode="External"/><Relationship Id="rId98" Type="http://schemas.openxmlformats.org/officeDocument/2006/relationships/hyperlink" Target="mailto:ichiki-jh@po12.synapse.ne.jp" TargetMode="External"/><Relationship Id="rId121" Type="http://schemas.openxmlformats.org/officeDocument/2006/relationships/hyperlink" Target="mailto:ip.gijutu@gmail.com" TargetMode="External"/><Relationship Id="rId142" Type="http://schemas.openxmlformats.org/officeDocument/2006/relationships/hyperlink" Target="mailto:ryonan@city-amakusa.sd.jp" TargetMode="External"/><Relationship Id="rId3" Type="http://schemas.openxmlformats.org/officeDocument/2006/relationships/hyperlink" Target="mailto:i5sata82722@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D5" sqref="D5:D6"/>
    </sheetView>
  </sheetViews>
  <sheetFormatPr defaultRowHeight="13.5"/>
  <cols>
    <col min="1" max="1" width="1.5" style="4" customWidth="1"/>
    <col min="2" max="2" width="3" style="4" customWidth="1"/>
    <col min="3" max="3" width="3.625" style="4" bestFit="1" customWidth="1"/>
    <col min="4" max="4" width="11.375" style="4" customWidth="1"/>
    <col min="5" max="5" width="74" style="4" customWidth="1"/>
    <col min="6" max="6" width="3" style="4" customWidth="1"/>
    <col min="7" max="7" width="1.5" style="4" customWidth="1"/>
    <col min="8" max="16384" width="9" style="4"/>
  </cols>
  <sheetData>
    <row r="1" spans="1:7" ht="25.5" customHeight="1">
      <c r="A1" s="202"/>
      <c r="B1" s="202"/>
      <c r="C1" s="237" t="s">
        <v>2195</v>
      </c>
      <c r="D1" s="237"/>
      <c r="E1" s="237"/>
      <c r="F1" s="202"/>
      <c r="G1" s="202"/>
    </row>
    <row r="2" spans="1:7" ht="25.5" customHeight="1">
      <c r="A2" s="202"/>
      <c r="B2" s="202"/>
      <c r="C2" s="238" t="s">
        <v>70</v>
      </c>
      <c r="D2" s="238"/>
      <c r="E2" s="238"/>
      <c r="F2" s="202"/>
      <c r="G2" s="202"/>
    </row>
    <row r="3" spans="1:7" ht="18.75">
      <c r="A3" s="202"/>
      <c r="B3" s="60"/>
      <c r="C3" s="16"/>
      <c r="D3" s="16"/>
      <c r="E3" s="16"/>
      <c r="F3" s="60"/>
      <c r="G3" s="202"/>
    </row>
    <row r="4" spans="1:7" s="48" customFormat="1" ht="14.25" thickBot="1">
      <c r="A4" s="203"/>
      <c r="B4" s="61"/>
      <c r="E4" s="5" t="s">
        <v>142</v>
      </c>
      <c r="G4" s="203"/>
    </row>
    <row r="5" spans="1:7" s="48" customFormat="1" ht="32.25" customHeight="1">
      <c r="A5" s="203"/>
      <c r="B5" s="61"/>
      <c r="C5" s="239">
        <v>1</v>
      </c>
      <c r="D5" s="241" t="s">
        <v>9</v>
      </c>
      <c r="E5" s="49" t="s">
        <v>2196</v>
      </c>
      <c r="G5" s="203"/>
    </row>
    <row r="6" spans="1:7" s="48" customFormat="1" ht="21.75" customHeight="1" thickBot="1">
      <c r="A6" s="203"/>
      <c r="B6" s="61"/>
      <c r="C6" s="243"/>
      <c r="D6" s="244"/>
      <c r="E6" s="50" t="s">
        <v>143</v>
      </c>
      <c r="G6" s="203"/>
    </row>
    <row r="7" spans="1:7" s="48" customFormat="1" ht="21.75" customHeight="1" thickBot="1">
      <c r="A7" s="203"/>
      <c r="B7" s="61"/>
      <c r="C7" s="51">
        <v>2</v>
      </c>
      <c r="D7" s="51" t="s">
        <v>59</v>
      </c>
      <c r="E7" s="52" t="s">
        <v>2197</v>
      </c>
      <c r="G7" s="203"/>
    </row>
    <row r="8" spans="1:7" s="48" customFormat="1" ht="21.75" customHeight="1" thickBot="1">
      <c r="A8" s="203"/>
      <c r="B8" s="61"/>
      <c r="C8" s="51">
        <v>3</v>
      </c>
      <c r="D8" s="51" t="s">
        <v>20</v>
      </c>
      <c r="E8" s="52" t="s">
        <v>144</v>
      </c>
      <c r="G8" s="203"/>
    </row>
    <row r="9" spans="1:7" s="48" customFormat="1" ht="37.5" customHeight="1" thickBot="1">
      <c r="A9" s="203"/>
      <c r="B9" s="61"/>
      <c r="C9" s="51">
        <v>4</v>
      </c>
      <c r="D9" s="51" t="s">
        <v>60</v>
      </c>
      <c r="E9" s="52" t="s">
        <v>2198</v>
      </c>
      <c r="G9" s="203"/>
    </row>
    <row r="10" spans="1:7" s="48" customFormat="1" ht="18.75" customHeight="1" thickBot="1">
      <c r="A10" s="203"/>
      <c r="B10" s="61"/>
      <c r="C10" s="51">
        <v>5</v>
      </c>
      <c r="D10" s="51" t="s">
        <v>10</v>
      </c>
      <c r="E10" s="52" t="s">
        <v>145</v>
      </c>
      <c r="G10" s="203"/>
    </row>
    <row r="11" spans="1:7" s="48" customFormat="1" ht="18.75" customHeight="1" thickBot="1">
      <c r="A11" s="203"/>
      <c r="B11" s="61"/>
      <c r="C11" s="51">
        <v>6</v>
      </c>
      <c r="D11" s="51" t="s">
        <v>11</v>
      </c>
      <c r="E11" s="53" t="s">
        <v>61</v>
      </c>
      <c r="G11" s="203"/>
    </row>
    <row r="12" spans="1:7" s="48" customFormat="1" ht="18.75" customHeight="1">
      <c r="A12" s="203"/>
      <c r="B12" s="61"/>
      <c r="C12" s="245">
        <v>7</v>
      </c>
      <c r="D12" s="246" t="s">
        <v>12</v>
      </c>
      <c r="E12" s="54" t="s">
        <v>62</v>
      </c>
      <c r="G12" s="203"/>
    </row>
    <row r="13" spans="1:7" s="48" customFormat="1" ht="18.75" customHeight="1">
      <c r="A13" s="203"/>
      <c r="B13" s="61"/>
      <c r="C13" s="242"/>
      <c r="D13" s="247"/>
      <c r="E13" s="55" t="s">
        <v>2199</v>
      </c>
      <c r="G13" s="203"/>
    </row>
    <row r="14" spans="1:7" s="48" customFormat="1" ht="18.75" customHeight="1" thickBot="1">
      <c r="A14" s="203"/>
      <c r="B14" s="61"/>
      <c r="C14" s="242"/>
      <c r="D14" s="247"/>
      <c r="E14" s="56" t="s">
        <v>63</v>
      </c>
      <c r="G14" s="203"/>
    </row>
    <row r="15" spans="1:7" s="48" customFormat="1" ht="18.75" customHeight="1">
      <c r="A15" s="203"/>
      <c r="B15" s="61"/>
      <c r="C15" s="245">
        <v>8</v>
      </c>
      <c r="D15" s="245" t="s">
        <v>13</v>
      </c>
      <c r="E15" s="53" t="s">
        <v>2200</v>
      </c>
      <c r="G15" s="203"/>
    </row>
    <row r="16" spans="1:7" s="48" customFormat="1" ht="18.75" customHeight="1" thickBot="1">
      <c r="A16" s="203"/>
      <c r="B16" s="61"/>
      <c r="C16" s="248"/>
      <c r="D16" s="248"/>
      <c r="E16" s="52" t="s">
        <v>2201</v>
      </c>
      <c r="G16" s="203"/>
    </row>
    <row r="17" spans="1:7" s="48" customFormat="1" ht="18.75" customHeight="1">
      <c r="A17" s="203"/>
      <c r="B17" s="61"/>
      <c r="C17" s="245">
        <v>9</v>
      </c>
      <c r="D17" s="245" t="s">
        <v>14</v>
      </c>
      <c r="E17" s="53" t="s">
        <v>2192</v>
      </c>
      <c r="G17" s="203"/>
    </row>
    <row r="18" spans="1:7" s="48" customFormat="1" ht="18.75" customHeight="1">
      <c r="A18" s="203"/>
      <c r="B18" s="61"/>
      <c r="C18" s="242"/>
      <c r="D18" s="242"/>
      <c r="E18" s="53" t="s">
        <v>146</v>
      </c>
      <c r="G18" s="203"/>
    </row>
    <row r="19" spans="1:7" s="48" customFormat="1" ht="18.75" customHeight="1">
      <c r="A19" s="203"/>
      <c r="B19" s="61"/>
      <c r="C19" s="242"/>
      <c r="D19" s="242"/>
      <c r="E19" s="53" t="s">
        <v>2202</v>
      </c>
      <c r="G19" s="203"/>
    </row>
    <row r="20" spans="1:7" s="48" customFormat="1" ht="18.75" customHeight="1" thickBot="1">
      <c r="A20" s="203"/>
      <c r="B20" s="61"/>
      <c r="C20" s="248"/>
      <c r="D20" s="248"/>
      <c r="E20" s="52" t="s">
        <v>2203</v>
      </c>
      <c r="G20" s="203"/>
    </row>
    <row r="21" spans="1:7" s="48" customFormat="1" ht="18.75" customHeight="1" thickBot="1">
      <c r="A21" s="203"/>
      <c r="B21" s="61"/>
      <c r="C21" s="51">
        <v>10</v>
      </c>
      <c r="D21" s="51" t="s">
        <v>30</v>
      </c>
      <c r="E21" s="52" t="s">
        <v>2204</v>
      </c>
      <c r="G21" s="203"/>
    </row>
    <row r="22" spans="1:7" s="48" customFormat="1" ht="18.75" customHeight="1" thickBot="1">
      <c r="A22" s="203"/>
      <c r="B22" s="61"/>
      <c r="C22" s="51">
        <v>11</v>
      </c>
      <c r="D22" s="51" t="s">
        <v>15</v>
      </c>
      <c r="E22" s="52" t="s">
        <v>147</v>
      </c>
      <c r="G22" s="203"/>
    </row>
    <row r="23" spans="1:7" s="48" customFormat="1" ht="30.75" customHeight="1" thickBot="1">
      <c r="A23" s="203"/>
      <c r="B23" s="61"/>
      <c r="C23" s="51">
        <v>12</v>
      </c>
      <c r="D23" s="51" t="s">
        <v>16</v>
      </c>
      <c r="E23" s="52" t="s">
        <v>2205</v>
      </c>
      <c r="G23" s="203"/>
    </row>
    <row r="24" spans="1:7" s="48" customFormat="1" ht="18.75" customHeight="1">
      <c r="A24" s="203"/>
      <c r="B24" s="61"/>
      <c r="C24" s="245">
        <v>13</v>
      </c>
      <c r="D24" s="245" t="s">
        <v>17</v>
      </c>
      <c r="E24" s="57" t="s">
        <v>64</v>
      </c>
      <c r="G24" s="203"/>
    </row>
    <row r="25" spans="1:7" s="48" customFormat="1" ht="18.75" customHeight="1" thickBot="1">
      <c r="A25" s="203"/>
      <c r="B25" s="61"/>
      <c r="C25" s="248"/>
      <c r="D25" s="248"/>
      <c r="E25" s="52" t="s">
        <v>2206</v>
      </c>
      <c r="G25" s="203"/>
    </row>
    <row r="26" spans="1:7" s="48" customFormat="1" ht="18.75" customHeight="1" thickBot="1">
      <c r="A26" s="203"/>
      <c r="B26" s="61"/>
      <c r="C26" s="51">
        <v>14</v>
      </c>
      <c r="D26" s="51" t="s">
        <v>65</v>
      </c>
      <c r="E26" s="52" t="s">
        <v>66</v>
      </c>
      <c r="G26" s="203"/>
    </row>
    <row r="27" spans="1:7" s="48" customFormat="1" ht="18.75" customHeight="1">
      <c r="A27" s="203"/>
      <c r="B27" s="61"/>
      <c r="C27" s="245">
        <v>15</v>
      </c>
      <c r="D27" s="245" t="s">
        <v>18</v>
      </c>
      <c r="E27" s="53" t="s">
        <v>2207</v>
      </c>
      <c r="G27" s="203"/>
    </row>
    <row r="28" spans="1:7" s="48" customFormat="1" ht="18.75" customHeight="1" thickBot="1">
      <c r="A28" s="203"/>
      <c r="B28" s="61"/>
      <c r="C28" s="242"/>
      <c r="D28" s="242"/>
      <c r="E28" s="53" t="s">
        <v>2208</v>
      </c>
      <c r="G28" s="203"/>
    </row>
    <row r="29" spans="1:7" ht="18.75" customHeight="1">
      <c r="A29" s="202"/>
      <c r="B29" s="60"/>
      <c r="C29" s="239">
        <v>16</v>
      </c>
      <c r="D29" s="241" t="s">
        <v>71</v>
      </c>
      <c r="E29" s="58" t="s">
        <v>2209</v>
      </c>
      <c r="G29" s="202"/>
    </row>
    <row r="30" spans="1:7" ht="36" customHeight="1" thickBot="1">
      <c r="A30" s="202"/>
      <c r="B30" s="60"/>
      <c r="C30" s="240"/>
      <c r="D30" s="242"/>
      <c r="E30" s="59" t="s">
        <v>72</v>
      </c>
      <c r="G30" s="202"/>
    </row>
    <row r="31" spans="1:7" s="48" customFormat="1" ht="18.75" customHeight="1">
      <c r="A31" s="203"/>
      <c r="B31" s="61"/>
      <c r="C31" s="245">
        <v>17</v>
      </c>
      <c r="D31" s="245" t="s">
        <v>19</v>
      </c>
      <c r="E31" s="53" t="s">
        <v>2210</v>
      </c>
      <c r="G31" s="203"/>
    </row>
    <row r="32" spans="1:7" s="48" customFormat="1" ht="18.75" customHeight="1">
      <c r="A32" s="203"/>
      <c r="B32" s="61"/>
      <c r="C32" s="242"/>
      <c r="D32" s="242"/>
      <c r="E32" s="53" t="s">
        <v>67</v>
      </c>
      <c r="G32" s="203"/>
    </row>
    <row r="33" spans="1:26" s="48" customFormat="1" ht="18.75" customHeight="1" thickBot="1">
      <c r="A33" s="203"/>
      <c r="B33" s="61"/>
      <c r="C33" s="248"/>
      <c r="D33" s="248"/>
      <c r="E33" s="52" t="s">
        <v>2211</v>
      </c>
      <c r="G33" s="203"/>
    </row>
    <row r="34" spans="1:26" ht="11.25" customHeight="1">
      <c r="A34" s="202"/>
      <c r="B34" s="60"/>
      <c r="G34" s="202"/>
    </row>
    <row r="35" spans="1:26" ht="19.5" customHeight="1">
      <c r="A35" s="202"/>
      <c r="B35" s="60"/>
      <c r="E35" s="46" t="s">
        <v>68</v>
      </c>
      <c r="F35" s="46"/>
      <c r="G35" s="205"/>
      <c r="H35" s="46"/>
      <c r="I35" s="46"/>
      <c r="J35" s="46"/>
      <c r="K35" s="46"/>
      <c r="L35" s="46"/>
      <c r="M35" s="46"/>
      <c r="N35" s="46"/>
      <c r="O35" s="46"/>
      <c r="P35" s="46"/>
      <c r="Q35" s="46"/>
      <c r="R35" s="46"/>
      <c r="S35" s="46"/>
      <c r="T35" s="46"/>
      <c r="U35" s="46"/>
      <c r="V35" s="46"/>
      <c r="W35" s="46"/>
      <c r="X35" s="46"/>
      <c r="Y35" s="46"/>
      <c r="Z35" s="46"/>
    </row>
    <row r="36" spans="1:26" ht="29.25" customHeight="1">
      <c r="A36" s="202"/>
      <c r="B36" s="60"/>
      <c r="E36" s="47" t="s">
        <v>69</v>
      </c>
      <c r="F36" s="46"/>
      <c r="G36" s="205"/>
      <c r="H36" s="46"/>
      <c r="I36" s="46"/>
      <c r="J36" s="46"/>
      <c r="K36" s="46"/>
      <c r="L36" s="46"/>
      <c r="M36" s="46"/>
      <c r="N36" s="46"/>
      <c r="O36" s="46"/>
      <c r="P36" s="46"/>
      <c r="Q36" s="46"/>
      <c r="R36" s="46"/>
      <c r="S36" s="46"/>
      <c r="T36" s="46"/>
      <c r="U36" s="46"/>
      <c r="V36" s="46"/>
      <c r="W36" s="46"/>
      <c r="X36" s="46"/>
      <c r="Y36" s="46"/>
      <c r="Z36" s="46"/>
    </row>
    <row r="37" spans="1:26" ht="18.75" customHeight="1">
      <c r="A37" s="202"/>
      <c r="B37" s="60"/>
      <c r="F37" s="47"/>
      <c r="G37" s="204"/>
      <c r="H37" s="47"/>
      <c r="I37" s="47"/>
      <c r="J37" s="47"/>
      <c r="K37" s="47"/>
      <c r="L37" s="47"/>
      <c r="M37" s="47"/>
      <c r="N37" s="47"/>
      <c r="O37" s="47"/>
      <c r="P37" s="47"/>
      <c r="Q37" s="47"/>
      <c r="R37" s="47"/>
      <c r="S37" s="47"/>
      <c r="T37" s="47"/>
      <c r="U37" s="47"/>
      <c r="V37" s="47"/>
      <c r="W37" s="47"/>
      <c r="X37" s="47"/>
      <c r="Y37" s="47"/>
      <c r="Z37" s="47"/>
    </row>
    <row r="38" spans="1:26" ht="9" customHeight="1">
      <c r="A38" s="202"/>
      <c r="B38" s="202"/>
      <c r="C38" s="202"/>
      <c r="D38" s="202"/>
      <c r="E38" s="204"/>
      <c r="F38" s="204"/>
      <c r="G38" s="204"/>
      <c r="H38" s="47"/>
      <c r="I38" s="47"/>
      <c r="J38" s="47"/>
      <c r="K38" s="47"/>
      <c r="L38" s="47"/>
      <c r="M38" s="47"/>
      <c r="N38" s="47"/>
      <c r="O38" s="47"/>
      <c r="P38" s="47"/>
      <c r="Q38" s="47"/>
      <c r="R38" s="47"/>
      <c r="S38" s="47"/>
      <c r="T38" s="47"/>
      <c r="U38" s="47"/>
      <c r="V38" s="47"/>
      <c r="W38" s="47"/>
      <c r="X38" s="47"/>
      <c r="Y38" s="47"/>
      <c r="Z38" s="47"/>
    </row>
  </sheetData>
  <mergeCells count="18">
    <mergeCell ref="C31:C33"/>
    <mergeCell ref="D31:D33"/>
    <mergeCell ref="C15:C16"/>
    <mergeCell ref="D15:D16"/>
    <mergeCell ref="C17:C20"/>
    <mergeCell ref="D17:D20"/>
    <mergeCell ref="C24:C25"/>
    <mergeCell ref="D24:D25"/>
    <mergeCell ref="C27:C28"/>
    <mergeCell ref="D27:D28"/>
    <mergeCell ref="C1:E1"/>
    <mergeCell ref="C2:E2"/>
    <mergeCell ref="C29:C30"/>
    <mergeCell ref="D29:D30"/>
    <mergeCell ref="C5:C6"/>
    <mergeCell ref="D5:D6"/>
    <mergeCell ref="C12:C14"/>
    <mergeCell ref="D12:D14"/>
  </mergeCells>
  <phoneticPr fontId="24"/>
  <pageMargins left="0.48" right="0.12" top="0.56000000000000005" bottom="0.47" header="0.3" footer="0.3"/>
  <pageSetup paperSize="9"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4"/>
  <sheetViews>
    <sheetView showGridLines="0" tabSelected="1" zoomScaleNormal="100" workbookViewId="0">
      <selection activeCell="K5" sqref="K5:Q5"/>
    </sheetView>
  </sheetViews>
  <sheetFormatPr defaultRowHeight="13.5"/>
  <cols>
    <col min="1" max="1" width="1.5" style="33" customWidth="1"/>
    <col min="2" max="2" width="1.75" style="33" customWidth="1"/>
    <col min="3" max="62" width="1.5" style="30" customWidth="1"/>
    <col min="63" max="63" width="1.75" style="30" customWidth="1"/>
    <col min="64" max="125" width="1.5" style="30" customWidth="1"/>
    <col min="126" max="16384" width="9" style="30"/>
  </cols>
  <sheetData>
    <row r="1" spans="1:73">
      <c r="C1" s="13"/>
      <c r="BJ1" s="22" t="s">
        <v>56</v>
      </c>
    </row>
    <row r="2" spans="1:73" ht="27" customHeight="1">
      <c r="A2" s="206"/>
      <c r="B2" s="206"/>
      <c r="C2" s="353" t="str">
        <f>大会要項!C1&amp;"　参加申込書"</f>
        <v>エスペサマーフェスU13 2017 Vol.2　参加申込書</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c r="BN2" s="15"/>
      <c r="BO2" s="15"/>
    </row>
    <row r="3" spans="1:73" ht="12" customHeight="1">
      <c r="A3" s="206"/>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BL3" s="206"/>
    </row>
    <row r="4" spans="1:73" ht="24" customHeight="1">
      <c r="A4" s="206"/>
      <c r="C4" s="354" t="s">
        <v>0</v>
      </c>
      <c r="D4" s="355"/>
      <c r="E4" s="355"/>
      <c r="F4" s="355"/>
      <c r="G4" s="355"/>
      <c r="H4" s="355"/>
      <c r="I4" s="356" t="str">
        <f>IF(K5="","",IF(ISNA(VLOOKUP(K5,コード,2,FALSE)),"該当番号無し",VLOOKUP(K5,コード,2,FALSE)))</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73" ht="21.95" customHeight="1">
      <c r="A5" s="206"/>
      <c r="C5" s="359" t="s">
        <v>27</v>
      </c>
      <c r="D5" s="360"/>
      <c r="E5" s="360"/>
      <c r="F5" s="360"/>
      <c r="G5" s="360"/>
      <c r="H5" s="361"/>
      <c r="I5" s="365" t="s">
        <v>34</v>
      </c>
      <c r="J5" s="366"/>
      <c r="K5" s="367"/>
      <c r="L5" s="367"/>
      <c r="M5" s="367"/>
      <c r="N5" s="367"/>
      <c r="O5" s="367"/>
      <c r="P5" s="367"/>
      <c r="Q5" s="368"/>
      <c r="R5" s="369"/>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1"/>
      <c r="BL5" s="206"/>
    </row>
    <row r="6" spans="1:73" ht="21.95" customHeight="1">
      <c r="A6" s="206"/>
      <c r="C6" s="362"/>
      <c r="D6" s="363"/>
      <c r="E6" s="363"/>
      <c r="F6" s="363"/>
      <c r="G6" s="363"/>
      <c r="H6" s="364"/>
      <c r="I6" s="372" t="str">
        <f>IF(K5="","",IF(ISNA(VLOOKUP(K5,コード,4,FALSE)),"",VLOOKUP(K5,コード,4,FALSE)))</f>
        <v/>
      </c>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4"/>
      <c r="BL6" s="206"/>
    </row>
    <row r="7" spans="1:73" ht="21.95" customHeight="1">
      <c r="A7" s="206"/>
      <c r="C7" s="386" t="s">
        <v>1</v>
      </c>
      <c r="D7" s="387"/>
      <c r="E7" s="387"/>
      <c r="F7" s="387"/>
      <c r="G7" s="387"/>
      <c r="H7" s="388"/>
      <c r="I7" s="396" t="str">
        <f>IF(K5="","",IF(ISNA(VLOOKUP(K5,コード,5,FALSE)),"",VLOOKUP(K5,コード,5,FALSE)))</f>
        <v/>
      </c>
      <c r="J7" s="397"/>
      <c r="K7" s="397"/>
      <c r="L7" s="397"/>
      <c r="M7" s="397"/>
      <c r="N7" s="397"/>
      <c r="O7" s="397"/>
      <c r="P7" s="397"/>
      <c r="Q7" s="397"/>
      <c r="R7" s="397"/>
      <c r="S7" s="397"/>
      <c r="T7" s="397"/>
      <c r="U7" s="397"/>
      <c r="V7" s="397"/>
      <c r="W7" s="397"/>
      <c r="X7" s="397"/>
      <c r="Y7" s="397"/>
      <c r="Z7" s="397"/>
      <c r="AA7" s="397"/>
      <c r="AB7" s="397"/>
      <c r="AC7" s="397"/>
      <c r="AD7" s="397"/>
      <c r="AE7" s="397"/>
      <c r="AF7" s="398"/>
      <c r="AG7" s="354" t="s">
        <v>40</v>
      </c>
      <c r="AH7" s="355"/>
      <c r="AI7" s="355"/>
      <c r="AJ7" s="355"/>
      <c r="AK7" s="355"/>
      <c r="AL7" s="389"/>
      <c r="AM7" s="390" t="str">
        <f>IF(K5="","",IF(ISNA(VLOOKUP(K5,コード,7,FALSE)),"",VLOOKUP(K5,コード,7,FALSE)))</f>
        <v/>
      </c>
      <c r="AN7" s="391"/>
      <c r="AO7" s="391"/>
      <c r="AP7" s="391"/>
      <c r="AQ7" s="391"/>
      <c r="AR7" s="391"/>
      <c r="AS7" s="391"/>
      <c r="AT7" s="391"/>
      <c r="AU7" s="391"/>
      <c r="AV7" s="391"/>
      <c r="AW7" s="391"/>
      <c r="AX7" s="391"/>
      <c r="AY7" s="391"/>
      <c r="AZ7" s="391"/>
      <c r="BA7" s="391"/>
      <c r="BB7" s="391"/>
      <c r="BC7" s="391"/>
      <c r="BD7" s="391"/>
      <c r="BE7" s="391"/>
      <c r="BF7" s="391"/>
      <c r="BG7" s="391"/>
      <c r="BH7" s="391"/>
      <c r="BI7" s="391"/>
      <c r="BJ7" s="392"/>
      <c r="BL7" s="206"/>
    </row>
    <row r="8" spans="1:73" ht="21.95" customHeight="1">
      <c r="A8" s="206"/>
      <c r="C8" s="386" t="s">
        <v>42</v>
      </c>
      <c r="D8" s="387"/>
      <c r="E8" s="387"/>
      <c r="F8" s="387"/>
      <c r="G8" s="387"/>
      <c r="H8" s="387"/>
      <c r="I8" s="393" t="str">
        <f>IF(K5="","",IF(ISNA(VLOOKUP(K5,コード,6,FALSE)),"",VLOOKUP(K5,コード,6,FALSE)))</f>
        <v/>
      </c>
      <c r="J8" s="394"/>
      <c r="K8" s="394"/>
      <c r="L8" s="394"/>
      <c r="M8" s="394"/>
      <c r="N8" s="394"/>
      <c r="O8" s="394"/>
      <c r="P8" s="394"/>
      <c r="Q8" s="394"/>
      <c r="R8" s="394"/>
      <c r="S8" s="394"/>
      <c r="T8" s="394"/>
      <c r="U8" s="394"/>
      <c r="V8" s="394"/>
      <c r="W8" s="394"/>
      <c r="X8" s="394"/>
      <c r="Y8" s="394"/>
      <c r="Z8" s="394"/>
      <c r="AA8" s="394"/>
      <c r="AB8" s="394"/>
      <c r="AC8" s="394"/>
      <c r="AD8" s="394"/>
      <c r="AE8" s="394"/>
      <c r="AF8" s="395"/>
      <c r="AG8" s="386" t="s">
        <v>41</v>
      </c>
      <c r="AH8" s="387"/>
      <c r="AI8" s="387"/>
      <c r="AJ8" s="387"/>
      <c r="AK8" s="387"/>
      <c r="AL8" s="387"/>
      <c r="AM8" s="390" t="str">
        <f>IF(K5="","",IF(ISNA(VLOOKUP(K5,コード,8,FALSE)),"",VLOOKUP(K5,コード,8,FALSE)))</f>
        <v/>
      </c>
      <c r="AN8" s="391"/>
      <c r="AO8" s="391"/>
      <c r="AP8" s="391"/>
      <c r="AQ8" s="391"/>
      <c r="AR8" s="391"/>
      <c r="AS8" s="391"/>
      <c r="AT8" s="391"/>
      <c r="AU8" s="391"/>
      <c r="AV8" s="391"/>
      <c r="AW8" s="391"/>
      <c r="AX8" s="391"/>
      <c r="AY8" s="391"/>
      <c r="AZ8" s="391"/>
      <c r="BA8" s="391"/>
      <c r="BB8" s="391"/>
      <c r="BC8" s="391"/>
      <c r="BD8" s="391"/>
      <c r="BE8" s="391"/>
      <c r="BF8" s="391"/>
      <c r="BG8" s="391"/>
      <c r="BH8" s="391"/>
      <c r="BI8" s="391"/>
      <c r="BJ8" s="392"/>
      <c r="BL8" s="206"/>
    </row>
    <row r="9" spans="1:73" ht="21.95" customHeight="1">
      <c r="A9" s="206"/>
      <c r="C9" s="380" t="s">
        <v>31</v>
      </c>
      <c r="D9" s="381"/>
      <c r="E9" s="381"/>
      <c r="F9" s="381"/>
      <c r="G9" s="381"/>
      <c r="H9" s="382"/>
      <c r="I9" s="383" t="str">
        <f>IF(K5="","",IF(ISNA(VLOOKUP(K5,コード,9,FALSE)),"",VLOOKUP(K5,コード,9,FALSE)))</f>
        <v/>
      </c>
      <c r="J9" s="383"/>
      <c r="K9" s="383"/>
      <c r="L9" s="383"/>
      <c r="M9" s="383"/>
      <c r="N9" s="383"/>
      <c r="O9" s="383"/>
      <c r="P9" s="383"/>
      <c r="Q9" s="383"/>
      <c r="R9" s="383"/>
      <c r="S9" s="383"/>
      <c r="T9" s="383"/>
      <c r="U9" s="383"/>
      <c r="V9" s="384"/>
      <c r="W9" s="380" t="s">
        <v>32</v>
      </c>
      <c r="X9" s="381"/>
      <c r="Y9" s="381"/>
      <c r="Z9" s="381"/>
      <c r="AA9" s="381"/>
      <c r="AB9" s="382"/>
      <c r="AC9" s="383" t="str">
        <f>IF(K5="","",IF(ISNA(VLOOKUP(K5,コード,11,FALSE)),"",VLOOKUP(K5,コード,11,FALSE)))</f>
        <v/>
      </c>
      <c r="AD9" s="383"/>
      <c r="AE9" s="383"/>
      <c r="AF9" s="383"/>
      <c r="AG9" s="383"/>
      <c r="AH9" s="383"/>
      <c r="AI9" s="383"/>
      <c r="AJ9" s="383"/>
      <c r="AK9" s="383"/>
      <c r="AL9" s="383"/>
      <c r="AM9" s="383"/>
      <c r="AN9" s="383"/>
      <c r="AO9" s="383"/>
      <c r="AP9" s="385"/>
      <c r="AQ9" s="380" t="s">
        <v>33</v>
      </c>
      <c r="AR9" s="381"/>
      <c r="AS9" s="381"/>
      <c r="AT9" s="381"/>
      <c r="AU9" s="381"/>
      <c r="AV9" s="382"/>
      <c r="AW9" s="383" t="str">
        <f>IF(K5="","",IF(ISNA(VLOOKUP(K5,コード,13,FALSE)),"",VLOOKUP(K5,コード,13,FALSE)))</f>
        <v/>
      </c>
      <c r="AX9" s="383"/>
      <c r="AY9" s="383"/>
      <c r="AZ9" s="383"/>
      <c r="BA9" s="383"/>
      <c r="BB9" s="383"/>
      <c r="BC9" s="383"/>
      <c r="BD9" s="383"/>
      <c r="BE9" s="383"/>
      <c r="BF9" s="383"/>
      <c r="BG9" s="383"/>
      <c r="BH9" s="383"/>
      <c r="BI9" s="383"/>
      <c r="BJ9" s="385"/>
      <c r="BL9" s="206"/>
    </row>
    <row r="10" spans="1:73" ht="21.95" customHeight="1">
      <c r="A10" s="206"/>
      <c r="C10" s="375" t="s">
        <v>3</v>
      </c>
      <c r="D10" s="376"/>
      <c r="E10" s="376"/>
      <c r="F10" s="376"/>
      <c r="G10" s="376"/>
      <c r="H10" s="377"/>
      <c r="I10" s="378" t="str">
        <f>IF(K5="","",IF(ISNA(VLOOKUP(K5,コード,10,FALSE)),"",VLOOKUP(K5,コード,10,FALSE)))</f>
        <v/>
      </c>
      <c r="J10" s="378"/>
      <c r="K10" s="378"/>
      <c r="L10" s="378"/>
      <c r="M10" s="378"/>
      <c r="N10" s="378"/>
      <c r="O10" s="378"/>
      <c r="P10" s="378"/>
      <c r="Q10" s="378"/>
      <c r="R10" s="378"/>
      <c r="S10" s="378"/>
      <c r="T10" s="378"/>
      <c r="U10" s="378"/>
      <c r="V10" s="399"/>
      <c r="W10" s="375" t="s">
        <v>3</v>
      </c>
      <c r="X10" s="376"/>
      <c r="Y10" s="376"/>
      <c r="Z10" s="376"/>
      <c r="AA10" s="376"/>
      <c r="AB10" s="377"/>
      <c r="AC10" s="378" t="str">
        <f>IF(K5="","",IF(ISNA(VLOOKUP(K5,コード,12,FALSE)),"",VLOOKUP(K5,コード,12,FALSE)))</f>
        <v/>
      </c>
      <c r="AD10" s="378"/>
      <c r="AE10" s="378"/>
      <c r="AF10" s="378"/>
      <c r="AG10" s="378"/>
      <c r="AH10" s="378"/>
      <c r="AI10" s="378"/>
      <c r="AJ10" s="378"/>
      <c r="AK10" s="378"/>
      <c r="AL10" s="378"/>
      <c r="AM10" s="378"/>
      <c r="AN10" s="378"/>
      <c r="AO10" s="378"/>
      <c r="AP10" s="379"/>
      <c r="AQ10" s="375" t="s">
        <v>3</v>
      </c>
      <c r="AR10" s="376"/>
      <c r="AS10" s="376"/>
      <c r="AT10" s="376"/>
      <c r="AU10" s="376"/>
      <c r="AV10" s="377"/>
      <c r="AW10" s="378" t="str">
        <f>IF(K5="","",IF(ISNA(VLOOKUP(K5,コード,14,FALSE)),"",VLOOKUP(K5,コード,14,FALSE)))</f>
        <v/>
      </c>
      <c r="AX10" s="378"/>
      <c r="AY10" s="378"/>
      <c r="AZ10" s="378"/>
      <c r="BA10" s="378"/>
      <c r="BB10" s="378"/>
      <c r="BC10" s="378"/>
      <c r="BD10" s="378"/>
      <c r="BE10" s="378"/>
      <c r="BF10" s="378"/>
      <c r="BG10" s="378"/>
      <c r="BH10" s="378"/>
      <c r="BI10" s="378"/>
      <c r="BJ10" s="379"/>
      <c r="BL10" s="206"/>
    </row>
    <row r="11" spans="1:73" ht="15" customHeight="1">
      <c r="A11" s="20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1"/>
      <c r="AH11" s="6"/>
      <c r="AI11" s="6"/>
      <c r="AJ11" s="6"/>
      <c r="BL11" s="206"/>
    </row>
    <row r="12" spans="1:73" ht="14.25">
      <c r="A12" s="206"/>
      <c r="C12" s="12" t="s">
        <v>6</v>
      </c>
      <c r="N12" s="91" t="s">
        <v>8</v>
      </c>
      <c r="BL12" s="206"/>
      <c r="BM12" s="6"/>
      <c r="BN12" s="6"/>
      <c r="BO12" s="6"/>
      <c r="BP12" s="6"/>
      <c r="BQ12" s="6"/>
      <c r="BR12" s="6"/>
      <c r="BS12" s="6"/>
      <c r="BT12" s="6"/>
      <c r="BU12" s="6"/>
    </row>
    <row r="13" spans="1:73" ht="24" customHeight="1">
      <c r="A13" s="206"/>
      <c r="F13" s="310"/>
      <c r="G13" s="311"/>
      <c r="H13" s="312"/>
      <c r="I13" s="345" t="s">
        <v>24</v>
      </c>
      <c r="J13" s="346"/>
      <c r="K13" s="346"/>
      <c r="L13" s="346"/>
      <c r="M13" s="346"/>
      <c r="N13" s="346"/>
      <c r="O13" s="347"/>
      <c r="T13" s="310"/>
      <c r="U13" s="311"/>
      <c r="V13" s="312"/>
      <c r="W13" s="345" t="s">
        <v>25</v>
      </c>
      <c r="X13" s="346"/>
      <c r="Y13" s="346"/>
      <c r="Z13" s="346"/>
      <c r="AA13" s="346"/>
      <c r="AB13" s="346"/>
      <c r="AC13" s="346"/>
      <c r="AD13" s="347"/>
      <c r="AE13" s="17"/>
      <c r="AF13" s="17"/>
      <c r="AG13" s="17"/>
      <c r="AH13" s="17"/>
      <c r="AI13" s="310"/>
      <c r="AJ13" s="311"/>
      <c r="AK13" s="312"/>
      <c r="AL13" s="345" t="s">
        <v>26</v>
      </c>
      <c r="AM13" s="346"/>
      <c r="AN13" s="346"/>
      <c r="AO13" s="346"/>
      <c r="AP13" s="346"/>
      <c r="AQ13" s="346"/>
      <c r="AR13" s="346"/>
      <c r="AS13" s="346"/>
      <c r="AT13" s="346"/>
      <c r="AU13" s="346"/>
      <c r="AV13" s="346"/>
      <c r="AW13" s="346"/>
      <c r="AX13" s="346"/>
      <c r="AY13" s="346"/>
      <c r="AZ13" s="346"/>
      <c r="BA13" s="346"/>
      <c r="BB13" s="346"/>
      <c r="BC13" s="346"/>
      <c r="BD13" s="346"/>
      <c r="BE13" s="346"/>
      <c r="BF13" s="346"/>
      <c r="BG13" s="347"/>
      <c r="BL13" s="206"/>
      <c r="BM13" s="6"/>
      <c r="BN13" s="6"/>
      <c r="BO13" s="6"/>
      <c r="BP13" s="6"/>
      <c r="BQ13" s="6"/>
      <c r="BR13" s="6"/>
      <c r="BS13" s="6"/>
      <c r="BT13" s="6"/>
      <c r="BU13" s="6"/>
    </row>
    <row r="14" spans="1:73" ht="24" customHeight="1">
      <c r="A14" s="206"/>
      <c r="C14" s="91" t="s">
        <v>46</v>
      </c>
      <c r="BL14" s="206"/>
      <c r="BM14" s="6"/>
      <c r="BN14" s="6"/>
      <c r="BO14" s="6"/>
      <c r="BP14" s="6"/>
      <c r="BQ14" s="6"/>
      <c r="BR14" s="6"/>
      <c r="BS14" s="6"/>
      <c r="BT14" s="6"/>
      <c r="BU14" s="6"/>
    </row>
    <row r="15" spans="1:73" ht="21.95" customHeight="1">
      <c r="A15" s="206"/>
      <c r="D15" s="276"/>
      <c r="E15" s="276"/>
      <c r="F15" s="276"/>
      <c r="G15" s="276"/>
      <c r="H15" s="276"/>
      <c r="I15" s="276"/>
      <c r="J15" s="276"/>
      <c r="K15" s="309" t="s">
        <v>2212</v>
      </c>
      <c r="L15" s="309"/>
      <c r="M15" s="309"/>
      <c r="N15" s="309"/>
      <c r="O15" s="309"/>
      <c r="P15" s="309"/>
      <c r="Q15" s="309"/>
      <c r="R15" s="309" t="s">
        <v>2213</v>
      </c>
      <c r="S15" s="309"/>
      <c r="T15" s="309"/>
      <c r="U15" s="309"/>
      <c r="V15" s="309"/>
      <c r="W15" s="309"/>
      <c r="X15" s="309"/>
      <c r="Y15" s="316"/>
      <c r="Z15" s="316"/>
      <c r="AA15" s="316"/>
      <c r="AB15" s="316"/>
      <c r="AC15" s="316"/>
      <c r="AD15" s="316"/>
      <c r="AE15" s="316"/>
      <c r="AF15" s="317"/>
      <c r="AG15" s="317"/>
      <c r="AH15" s="317"/>
      <c r="AI15" s="317"/>
      <c r="AJ15" s="317"/>
      <c r="AK15" s="317"/>
      <c r="AL15" s="317"/>
      <c r="AM15" s="318"/>
      <c r="AN15" s="318"/>
      <c r="AO15" s="318"/>
      <c r="AP15" s="318"/>
      <c r="AQ15" s="318"/>
      <c r="AR15" s="318"/>
      <c r="AS15" s="318"/>
      <c r="BL15" s="206"/>
      <c r="BM15" s="6"/>
      <c r="BN15" s="7"/>
    </row>
    <row r="16" spans="1:73" ht="21.95" customHeight="1" thickBot="1">
      <c r="A16" s="206"/>
      <c r="D16" s="279" t="s">
        <v>148</v>
      </c>
      <c r="E16" s="279"/>
      <c r="F16" s="279"/>
      <c r="G16" s="279"/>
      <c r="H16" s="279"/>
      <c r="I16" s="279"/>
      <c r="J16" s="279"/>
      <c r="K16" s="280"/>
      <c r="L16" s="281"/>
      <c r="M16" s="281"/>
      <c r="N16" s="281"/>
      <c r="O16" s="334" t="s">
        <v>76</v>
      </c>
      <c r="P16" s="334"/>
      <c r="Q16" s="335"/>
      <c r="R16" s="280"/>
      <c r="S16" s="281"/>
      <c r="T16" s="281"/>
      <c r="U16" s="281"/>
      <c r="V16" s="334" t="s">
        <v>76</v>
      </c>
      <c r="W16" s="334"/>
      <c r="X16" s="335"/>
      <c r="Y16" s="342"/>
      <c r="Z16" s="342"/>
      <c r="AA16" s="342"/>
      <c r="AB16" s="342"/>
      <c r="AC16" s="352"/>
      <c r="AD16" s="352"/>
      <c r="AE16" s="352"/>
      <c r="AF16" s="351"/>
      <c r="AG16" s="351"/>
      <c r="AH16" s="351"/>
      <c r="AI16" s="351"/>
      <c r="AJ16" s="307"/>
      <c r="AK16" s="307"/>
      <c r="AL16" s="307"/>
      <c r="AM16" s="351"/>
      <c r="AN16" s="351"/>
      <c r="AO16" s="351"/>
      <c r="AP16" s="351"/>
      <c r="AQ16" s="307"/>
      <c r="AR16" s="307"/>
      <c r="AS16" s="307"/>
      <c r="AX16" s="14"/>
      <c r="AY16" s="97"/>
      <c r="AZ16" s="349" t="s">
        <v>47</v>
      </c>
      <c r="BA16" s="349"/>
      <c r="BB16" s="349"/>
      <c r="BC16" s="349"/>
      <c r="BD16" s="349"/>
      <c r="BE16" s="349"/>
      <c r="BF16" s="349"/>
      <c r="BG16" s="349"/>
      <c r="BH16" s="349"/>
      <c r="BI16" s="349"/>
      <c r="BJ16" s="349"/>
      <c r="BL16" s="206"/>
      <c r="BM16" s="7"/>
      <c r="BN16" s="7"/>
      <c r="BO16" s="7"/>
      <c r="BP16" s="7"/>
      <c r="BQ16" s="7"/>
      <c r="BR16" s="7"/>
      <c r="BS16" s="7"/>
      <c r="BT16" s="331"/>
      <c r="BU16" s="331"/>
    </row>
    <row r="17" spans="1:106" ht="21.95" customHeight="1" thickTop="1" thickBot="1">
      <c r="A17" s="206"/>
      <c r="D17" s="350"/>
      <c r="E17" s="350"/>
      <c r="F17" s="350"/>
      <c r="G17" s="350"/>
      <c r="H17" s="350"/>
      <c r="I17" s="350"/>
      <c r="J17" s="350"/>
      <c r="K17" s="351"/>
      <c r="L17" s="351"/>
      <c r="M17" s="351"/>
      <c r="N17" s="351"/>
      <c r="O17" s="307"/>
      <c r="P17" s="307"/>
      <c r="Q17" s="307"/>
      <c r="R17" s="351"/>
      <c r="S17" s="351"/>
      <c r="T17" s="351"/>
      <c r="U17" s="351"/>
      <c r="V17" s="307"/>
      <c r="W17" s="307"/>
      <c r="X17" s="307"/>
      <c r="Y17" s="351"/>
      <c r="Z17" s="351"/>
      <c r="AA17" s="351"/>
      <c r="AB17" s="351"/>
      <c r="AC17" s="307"/>
      <c r="AD17" s="307"/>
      <c r="AE17" s="307"/>
      <c r="AF17" s="351"/>
      <c r="AG17" s="351"/>
      <c r="AH17" s="351"/>
      <c r="AI17" s="351"/>
      <c r="AJ17" s="307"/>
      <c r="AK17" s="307"/>
      <c r="AL17" s="307"/>
      <c r="AM17" s="351"/>
      <c r="AN17" s="351"/>
      <c r="AO17" s="351"/>
      <c r="AP17" s="351"/>
      <c r="AQ17" s="307"/>
      <c r="AR17" s="307"/>
      <c r="AS17" s="307"/>
      <c r="AX17" s="14"/>
      <c r="AY17" s="97"/>
      <c r="AZ17" s="348" t="str">
        <f>IF(SUM(K16:AE16)=0,"",SUM(K16:AE16))</f>
        <v/>
      </c>
      <c r="BA17" s="348"/>
      <c r="BB17" s="348"/>
      <c r="BC17" s="348"/>
      <c r="BD17" s="348"/>
      <c r="BE17" s="348"/>
      <c r="BF17" s="348"/>
      <c r="BG17" s="348"/>
      <c r="BH17" s="348"/>
      <c r="BI17" s="348"/>
      <c r="BJ17" s="348"/>
      <c r="BL17" s="206"/>
      <c r="BM17" s="7"/>
      <c r="BN17" s="7"/>
      <c r="BO17" s="7"/>
      <c r="BP17" s="332"/>
      <c r="BQ17" s="332"/>
      <c r="BR17" s="7"/>
      <c r="BS17" s="333"/>
      <c r="BT17" s="333"/>
      <c r="BU17" s="333"/>
    </row>
    <row r="18" spans="1:106" ht="21.95" customHeight="1" thickTop="1" thickBot="1">
      <c r="A18" s="206"/>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351"/>
      <c r="AG18" s="351"/>
      <c r="AH18" s="351"/>
      <c r="AI18" s="351"/>
      <c r="AJ18" s="307"/>
      <c r="AK18" s="307"/>
      <c r="AL18" s="307"/>
      <c r="AM18" s="351"/>
      <c r="AN18" s="351"/>
      <c r="AO18" s="351"/>
      <c r="AP18" s="351"/>
      <c r="AQ18" s="307"/>
      <c r="AR18" s="307"/>
      <c r="AS18" s="307"/>
      <c r="AX18" s="14"/>
      <c r="AY18" s="97"/>
      <c r="AZ18" s="338" t="s">
        <v>35</v>
      </c>
      <c r="BA18" s="338"/>
      <c r="BB18" s="338"/>
      <c r="BC18" s="338"/>
      <c r="BD18" s="338"/>
      <c r="BE18" s="338"/>
      <c r="BF18" s="338"/>
      <c r="BG18" s="338"/>
      <c r="BH18" s="338"/>
      <c r="BI18" s="338"/>
      <c r="BJ18" s="338"/>
      <c r="BL18" s="206"/>
      <c r="BP18" s="6"/>
      <c r="BQ18" s="6"/>
      <c r="BR18" s="6"/>
      <c r="BS18" s="6"/>
      <c r="BT18" s="6"/>
      <c r="BU18" s="6"/>
      <c r="CG18" s="34"/>
      <c r="CH18" s="34"/>
      <c r="CI18" s="34"/>
      <c r="CJ18" s="6"/>
      <c r="CK18" s="6"/>
      <c r="CL18" s="6"/>
      <c r="CM18" s="6"/>
      <c r="CN18" s="6"/>
      <c r="CO18" s="6"/>
      <c r="CP18" s="6"/>
      <c r="CQ18" s="6"/>
      <c r="CR18" s="6"/>
      <c r="CS18" s="6"/>
      <c r="CT18" s="34"/>
      <c r="CU18" s="34"/>
      <c r="CV18" s="34"/>
      <c r="CW18" s="6"/>
      <c r="CX18" s="6"/>
      <c r="CY18" s="6"/>
      <c r="CZ18" s="6"/>
      <c r="DA18" s="6"/>
      <c r="DB18" s="6"/>
    </row>
    <row r="19" spans="1:106" ht="21.95" customHeight="1" thickTop="1">
      <c r="A19" s="206"/>
      <c r="D19" s="350"/>
      <c r="E19" s="350"/>
      <c r="F19" s="350"/>
      <c r="G19" s="350"/>
      <c r="H19" s="350"/>
      <c r="I19" s="350"/>
      <c r="J19" s="350"/>
      <c r="K19" s="344"/>
      <c r="L19" s="344"/>
      <c r="M19" s="344"/>
      <c r="N19" s="344"/>
      <c r="O19" s="307"/>
      <c r="P19" s="307"/>
      <c r="Q19" s="307"/>
      <c r="R19" s="344"/>
      <c r="S19" s="344"/>
      <c r="T19" s="344"/>
      <c r="U19" s="344"/>
      <c r="V19" s="307"/>
      <c r="W19" s="307"/>
      <c r="X19" s="307"/>
      <c r="Y19" s="344"/>
      <c r="Z19" s="344"/>
      <c r="AA19" s="344"/>
      <c r="AB19" s="344"/>
      <c r="AC19" s="307"/>
      <c r="AD19" s="307"/>
      <c r="AE19" s="307"/>
      <c r="AF19" s="344"/>
      <c r="AG19" s="344"/>
      <c r="AH19" s="344"/>
      <c r="AI19" s="344"/>
      <c r="AJ19" s="307"/>
      <c r="AK19" s="307"/>
      <c r="AL19" s="307"/>
      <c r="AM19" s="344"/>
      <c r="AN19" s="344"/>
      <c r="AO19" s="344"/>
      <c r="AP19" s="344"/>
      <c r="AQ19" s="307"/>
      <c r="AR19" s="307"/>
      <c r="AS19" s="307"/>
      <c r="AX19" s="14"/>
      <c r="AY19" s="97"/>
      <c r="AZ19" s="339" t="str">
        <f>IF(AZ17="","",AZ17*3000)</f>
        <v/>
      </c>
      <c r="BA19" s="339"/>
      <c r="BB19" s="339"/>
      <c r="BC19" s="339"/>
      <c r="BD19" s="339"/>
      <c r="BE19" s="339"/>
      <c r="BF19" s="339"/>
      <c r="BG19" s="339"/>
      <c r="BH19" s="339"/>
      <c r="BI19" s="339"/>
      <c r="BJ19" s="339"/>
      <c r="BL19" s="206"/>
      <c r="BP19" s="6"/>
      <c r="BQ19" s="6"/>
      <c r="BR19" s="6"/>
      <c r="BS19" s="6"/>
      <c r="BT19" s="34"/>
      <c r="BU19" s="34"/>
      <c r="CG19" s="34"/>
      <c r="CH19" s="34"/>
      <c r="CI19" s="34"/>
      <c r="CJ19" s="6"/>
      <c r="CK19" s="6"/>
      <c r="CL19" s="6"/>
      <c r="CM19" s="6"/>
      <c r="CN19" s="6"/>
      <c r="CO19" s="6"/>
      <c r="CP19" s="6"/>
      <c r="CQ19" s="6"/>
      <c r="CR19" s="6"/>
      <c r="CS19" s="6"/>
      <c r="CT19" s="34"/>
      <c r="CU19" s="34"/>
      <c r="CV19" s="34"/>
      <c r="CW19" s="6"/>
      <c r="CX19" s="6"/>
      <c r="CY19" s="6"/>
      <c r="CZ19" s="6"/>
      <c r="DA19" s="6"/>
      <c r="DB19" s="6"/>
    </row>
    <row r="20" spans="1:106" ht="21">
      <c r="A20" s="206"/>
      <c r="D20" s="94" t="s">
        <v>28</v>
      </c>
      <c r="H20" s="6"/>
      <c r="Y20" s="6"/>
      <c r="Z20" s="6"/>
      <c r="AA20" s="6"/>
      <c r="AB20" s="6"/>
      <c r="AC20" s="6"/>
      <c r="AD20" s="6"/>
      <c r="AE20" s="6"/>
      <c r="AF20" s="6"/>
      <c r="AG20" s="6"/>
      <c r="AH20" s="6"/>
      <c r="AI20" s="6"/>
      <c r="AJ20" s="6"/>
      <c r="AK20" s="6"/>
      <c r="AL20" s="6"/>
      <c r="AM20" s="21"/>
      <c r="AN20" s="21"/>
      <c r="AO20" s="21"/>
      <c r="AP20" s="21"/>
      <c r="AQ20" s="21"/>
      <c r="AR20" s="21"/>
      <c r="AS20" s="21"/>
      <c r="BL20" s="206"/>
      <c r="BM20" s="6"/>
      <c r="BN20" s="6"/>
      <c r="BO20" s="6"/>
      <c r="BP20" s="6"/>
      <c r="BQ20" s="6"/>
      <c r="BR20" s="6"/>
      <c r="BS20" s="6"/>
      <c r="BT20" s="34"/>
      <c r="BU20" s="34"/>
      <c r="CG20" s="34"/>
      <c r="CH20" s="34"/>
      <c r="CI20" s="34"/>
      <c r="CJ20" s="6"/>
      <c r="CK20" s="6"/>
      <c r="CL20" s="6"/>
      <c r="CM20" s="6"/>
      <c r="CN20" s="6"/>
      <c r="CO20" s="6"/>
      <c r="CP20" s="6"/>
      <c r="CQ20" s="6"/>
      <c r="CR20" s="6"/>
      <c r="CS20" s="6"/>
      <c r="CT20" s="34"/>
      <c r="CU20" s="34"/>
      <c r="CV20" s="34"/>
      <c r="CW20" s="6"/>
      <c r="CX20" s="6"/>
      <c r="CY20" s="6"/>
      <c r="CZ20" s="6"/>
      <c r="DA20" s="6"/>
      <c r="DB20" s="6"/>
    </row>
    <row r="21" spans="1:106" ht="15" customHeight="1">
      <c r="A21" s="206"/>
      <c r="C21" s="1" t="s">
        <v>52</v>
      </c>
      <c r="Y21" s="6"/>
      <c r="Z21" s="6"/>
      <c r="AA21" s="6"/>
      <c r="AB21" s="6"/>
      <c r="AC21" s="6"/>
      <c r="AD21" s="6"/>
      <c r="AE21" s="6"/>
      <c r="AF21" s="6"/>
      <c r="AG21" s="6"/>
      <c r="AH21" s="6"/>
      <c r="AI21" s="6"/>
      <c r="AJ21" s="6"/>
      <c r="AK21" s="6"/>
      <c r="AL21" s="233"/>
      <c r="AM21" s="165"/>
      <c r="AN21" s="165"/>
      <c r="AO21" s="165"/>
      <c r="AP21" s="165"/>
      <c r="AQ21" s="165"/>
      <c r="AR21" s="165"/>
      <c r="AS21" s="165"/>
      <c r="AT21" s="35"/>
      <c r="AU21" s="35"/>
      <c r="AV21" s="35"/>
      <c r="AW21" s="35"/>
      <c r="AX21" s="35"/>
      <c r="AY21" s="35"/>
      <c r="AZ21" s="35"/>
      <c r="BA21" s="35"/>
      <c r="BB21" s="35"/>
      <c r="BC21" s="35"/>
      <c r="BD21" s="35"/>
      <c r="BE21" s="35"/>
      <c r="BF21" s="35"/>
      <c r="BG21" s="35"/>
      <c r="BH21" s="35"/>
      <c r="BI21" s="35"/>
      <c r="BL21" s="206"/>
      <c r="BM21" s="6"/>
      <c r="BN21" s="6"/>
      <c r="BO21" s="6"/>
      <c r="BP21" s="6"/>
      <c r="BQ21" s="6"/>
      <c r="BR21" s="6"/>
      <c r="BS21" s="6"/>
      <c r="BT21" s="34"/>
      <c r="BU21" s="34"/>
      <c r="CG21" s="34"/>
      <c r="CH21" s="34"/>
      <c r="CI21" s="34"/>
      <c r="CJ21" s="6"/>
      <c r="CK21" s="6"/>
      <c r="CL21" s="6"/>
      <c r="CM21" s="6"/>
      <c r="CN21" s="6"/>
      <c r="CO21" s="6"/>
      <c r="CP21" s="6"/>
      <c r="CQ21" s="6"/>
      <c r="CR21" s="6"/>
      <c r="CS21" s="6"/>
      <c r="CT21" s="34"/>
      <c r="CU21" s="34"/>
      <c r="CV21" s="34"/>
      <c r="CW21" s="6"/>
      <c r="CX21" s="6"/>
      <c r="CY21" s="6"/>
      <c r="CZ21" s="6"/>
      <c r="DA21" s="6"/>
      <c r="DB21" s="6"/>
    </row>
    <row r="22" spans="1:106" ht="21.95" customHeight="1" thickBot="1">
      <c r="A22" s="206"/>
      <c r="C22" s="1"/>
      <c r="D22" s="276"/>
      <c r="E22" s="276"/>
      <c r="F22" s="276"/>
      <c r="G22" s="276"/>
      <c r="H22" s="276"/>
      <c r="I22" s="276"/>
      <c r="J22" s="276"/>
      <c r="K22" s="309" t="s">
        <v>2212</v>
      </c>
      <c r="L22" s="309"/>
      <c r="M22" s="309"/>
      <c r="N22" s="309"/>
      <c r="O22" s="309"/>
      <c r="P22" s="309"/>
      <c r="Q22" s="309"/>
      <c r="R22" s="309" t="s">
        <v>2213</v>
      </c>
      <c r="S22" s="309"/>
      <c r="T22" s="309"/>
      <c r="U22" s="309"/>
      <c r="V22" s="309"/>
      <c r="W22" s="309"/>
      <c r="X22" s="309"/>
      <c r="Y22" s="316"/>
      <c r="Z22" s="316"/>
      <c r="AA22" s="316"/>
      <c r="AB22" s="316"/>
      <c r="AC22" s="316"/>
      <c r="AD22" s="316"/>
      <c r="AE22" s="316"/>
      <c r="AF22" s="277"/>
      <c r="AG22" s="277"/>
      <c r="AH22" s="277"/>
      <c r="AI22" s="277"/>
      <c r="AJ22" s="277"/>
      <c r="AK22" s="277"/>
      <c r="AL22" s="277"/>
      <c r="AM22" s="318"/>
      <c r="AN22" s="318"/>
      <c r="AO22" s="318"/>
      <c r="AP22" s="318"/>
      <c r="AQ22" s="318"/>
      <c r="AR22" s="318"/>
      <c r="AS22" s="318"/>
      <c r="AT22" s="35"/>
      <c r="AU22" s="35"/>
      <c r="AV22" s="35"/>
      <c r="AW22" s="35"/>
      <c r="AX22" s="35"/>
      <c r="AZ22" s="340" t="s">
        <v>50</v>
      </c>
      <c r="BA22" s="340"/>
      <c r="BB22" s="340"/>
      <c r="BC22" s="340"/>
      <c r="BD22" s="340"/>
      <c r="BE22" s="340"/>
      <c r="BF22" s="340"/>
      <c r="BG22" s="340"/>
      <c r="BH22" s="340"/>
      <c r="BI22" s="340"/>
      <c r="BJ22" s="340"/>
      <c r="BL22" s="206"/>
      <c r="BM22" s="6"/>
      <c r="BN22" s="6"/>
      <c r="BO22" s="6"/>
      <c r="BP22" s="6"/>
      <c r="BQ22" s="6"/>
      <c r="BR22" s="6"/>
      <c r="BS22" s="6"/>
      <c r="BT22" s="6"/>
      <c r="BU22" s="6"/>
    </row>
    <row r="23" spans="1:106" ht="24" customHeight="1" thickTop="1" thickBot="1">
      <c r="A23" s="206"/>
      <c r="C23" s="1"/>
      <c r="D23" s="319" t="s">
        <v>48</v>
      </c>
      <c r="E23" s="320"/>
      <c r="F23" s="320"/>
      <c r="G23" s="320"/>
      <c r="H23" s="320"/>
      <c r="I23" s="320"/>
      <c r="J23" s="320"/>
      <c r="K23" s="280"/>
      <c r="L23" s="281"/>
      <c r="M23" s="281"/>
      <c r="N23" s="281"/>
      <c r="O23" s="281"/>
      <c r="P23" s="329" t="s">
        <v>74</v>
      </c>
      <c r="Q23" s="330"/>
      <c r="R23" s="280"/>
      <c r="S23" s="281"/>
      <c r="T23" s="281"/>
      <c r="U23" s="281"/>
      <c r="V23" s="281"/>
      <c r="W23" s="329" t="s">
        <v>74</v>
      </c>
      <c r="X23" s="330"/>
      <c r="Y23" s="342"/>
      <c r="Z23" s="342"/>
      <c r="AA23" s="342"/>
      <c r="AB23" s="342"/>
      <c r="AC23" s="342"/>
      <c r="AD23" s="343"/>
      <c r="AE23" s="343"/>
      <c r="AF23" s="342"/>
      <c r="AG23" s="342"/>
      <c r="AH23" s="342"/>
      <c r="AI23" s="342"/>
      <c r="AJ23" s="342"/>
      <c r="AK23" s="343"/>
      <c r="AL23" s="343"/>
      <c r="AM23" s="351"/>
      <c r="AN23" s="351"/>
      <c r="AO23" s="351"/>
      <c r="AP23" s="351"/>
      <c r="AQ23" s="351"/>
      <c r="AR23" s="400"/>
      <c r="AS23" s="400"/>
      <c r="AT23" s="35"/>
      <c r="AU23" s="35"/>
      <c r="AV23" s="35"/>
      <c r="AW23" s="35"/>
      <c r="AX23" s="90"/>
      <c r="AY23" s="90"/>
      <c r="AZ23" s="341" t="str">
        <f>IF(SUM(K23:AE23)=0,"",SUM(K23:AE23)*600)</f>
        <v/>
      </c>
      <c r="BA23" s="341"/>
      <c r="BB23" s="341"/>
      <c r="BC23" s="341"/>
      <c r="BD23" s="341"/>
      <c r="BE23" s="341"/>
      <c r="BF23" s="341"/>
      <c r="BG23" s="341"/>
      <c r="BH23" s="341"/>
      <c r="BI23" s="341"/>
      <c r="BJ23" s="341"/>
      <c r="BL23" s="206"/>
      <c r="BM23" s="6"/>
      <c r="BN23" s="6"/>
      <c r="BO23" s="6"/>
      <c r="BP23" s="6"/>
      <c r="BQ23" s="6"/>
      <c r="BR23" s="6"/>
      <c r="BS23" s="6"/>
      <c r="BT23" s="6"/>
      <c r="BU23" s="6"/>
    </row>
    <row r="24" spans="1:106" ht="24" customHeight="1" thickTop="1">
      <c r="A24" s="206"/>
      <c r="D24" s="319" t="s">
        <v>49</v>
      </c>
      <c r="E24" s="320"/>
      <c r="F24" s="320"/>
      <c r="G24" s="320"/>
      <c r="H24" s="320"/>
      <c r="I24" s="320"/>
      <c r="J24" s="320"/>
      <c r="K24" s="280"/>
      <c r="L24" s="281"/>
      <c r="M24" s="281"/>
      <c r="N24" s="281"/>
      <c r="O24" s="281"/>
      <c r="P24" s="329" t="s">
        <v>74</v>
      </c>
      <c r="Q24" s="330"/>
      <c r="R24" s="280"/>
      <c r="S24" s="281"/>
      <c r="T24" s="281"/>
      <c r="U24" s="281"/>
      <c r="V24" s="281"/>
      <c r="W24" s="329" t="s">
        <v>74</v>
      </c>
      <c r="X24" s="330"/>
      <c r="Y24" s="342"/>
      <c r="Z24" s="342"/>
      <c r="AA24" s="342"/>
      <c r="AB24" s="342"/>
      <c r="AC24" s="342"/>
      <c r="AD24" s="343"/>
      <c r="AE24" s="343"/>
      <c r="AF24" s="342"/>
      <c r="AG24" s="342"/>
      <c r="AH24" s="342"/>
      <c r="AI24" s="342"/>
      <c r="AJ24" s="342"/>
      <c r="AK24" s="343"/>
      <c r="AL24" s="343"/>
      <c r="AM24" s="351"/>
      <c r="AN24" s="351"/>
      <c r="AO24" s="351"/>
      <c r="AP24" s="351"/>
      <c r="AQ24" s="351"/>
      <c r="AR24" s="400"/>
      <c r="AS24" s="400"/>
      <c r="AZ24" s="341" t="str">
        <f>IF(SUM(K24:AE24)=0,"",SUM(K24:AE24)*550)</f>
        <v/>
      </c>
      <c r="BA24" s="341"/>
      <c r="BB24" s="341"/>
      <c r="BC24" s="341"/>
      <c r="BD24" s="341"/>
      <c r="BE24" s="341"/>
      <c r="BF24" s="341"/>
      <c r="BG24" s="341"/>
      <c r="BH24" s="341"/>
      <c r="BI24" s="341"/>
      <c r="BJ24" s="341"/>
      <c r="BL24" s="206"/>
    </row>
    <row r="25" spans="1:106" ht="16.5" customHeight="1">
      <c r="A25" s="206"/>
      <c r="D25" s="28"/>
      <c r="E25" s="28"/>
      <c r="F25" s="28"/>
      <c r="G25" s="28"/>
      <c r="H25" s="28"/>
      <c r="I25" s="28"/>
      <c r="J25" s="28"/>
      <c r="K25" s="37"/>
      <c r="L25" s="37"/>
      <c r="M25" s="37"/>
      <c r="N25" s="37"/>
      <c r="O25" s="37"/>
      <c r="P25" s="37"/>
      <c r="Q25" s="37"/>
      <c r="R25" s="37"/>
      <c r="S25" s="37"/>
      <c r="T25" s="37"/>
      <c r="U25" s="37"/>
      <c r="V25" s="37"/>
      <c r="W25" s="37"/>
      <c r="X25" s="37"/>
      <c r="Y25" s="95"/>
      <c r="Z25" s="95"/>
      <c r="AA25" s="95"/>
      <c r="AB25" s="95"/>
      <c r="AC25" s="95"/>
      <c r="AD25" s="95"/>
      <c r="AE25" s="95"/>
      <c r="AF25" s="95"/>
      <c r="AG25" s="95"/>
      <c r="AH25" s="95"/>
      <c r="AI25" s="95"/>
      <c r="AJ25" s="95"/>
      <c r="AK25" s="95"/>
      <c r="AL25" s="95"/>
      <c r="AM25" s="95"/>
      <c r="AN25" s="95"/>
      <c r="AO25" s="95"/>
      <c r="AP25" s="95"/>
      <c r="AQ25" s="95"/>
      <c r="AR25" s="95"/>
      <c r="AS25" s="95"/>
      <c r="AT25" s="36"/>
      <c r="BL25" s="206"/>
    </row>
    <row r="26" spans="1:106" ht="24" customHeight="1">
      <c r="A26" s="206"/>
      <c r="C26" s="3" t="s">
        <v>51</v>
      </c>
      <c r="D26" s="38"/>
      <c r="E26" s="38"/>
      <c r="F26" s="38"/>
      <c r="G26" s="38"/>
      <c r="H26" s="38"/>
      <c r="I26" s="38"/>
      <c r="J26" s="38"/>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6"/>
      <c r="BL26" s="206"/>
    </row>
    <row r="27" spans="1:106">
      <c r="A27" s="206"/>
      <c r="D27" s="91" t="s">
        <v>23</v>
      </c>
      <c r="E27" s="91"/>
      <c r="F27" s="91"/>
      <c r="BL27" s="206"/>
    </row>
    <row r="28" spans="1:106">
      <c r="A28" s="206"/>
      <c r="D28" s="91" t="s">
        <v>117</v>
      </c>
      <c r="E28" s="91"/>
      <c r="F28" s="91"/>
      <c r="BL28" s="206"/>
    </row>
    <row r="29" spans="1:106">
      <c r="A29" s="206"/>
      <c r="C29" s="6"/>
      <c r="D29" s="92" t="s">
        <v>118</v>
      </c>
      <c r="E29" s="93"/>
      <c r="F29" s="93"/>
      <c r="G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BL29" s="206"/>
    </row>
    <row r="30" spans="1:106" ht="19.5" customHeight="1">
      <c r="A30" s="206"/>
      <c r="C30" s="6"/>
      <c r="D30" s="6"/>
      <c r="E30" s="9"/>
      <c r="F30" s="20" t="s">
        <v>54</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BL30" s="206"/>
    </row>
    <row r="31" spans="1:106" ht="24" customHeight="1">
      <c r="A31" s="206"/>
      <c r="C31" s="6"/>
      <c r="D31" s="6"/>
      <c r="E31" s="9"/>
      <c r="F31" s="310"/>
      <c r="G31" s="311"/>
      <c r="H31" s="312"/>
      <c r="I31" s="313" t="s">
        <v>44</v>
      </c>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5"/>
      <c r="AK31" s="310"/>
      <c r="AL31" s="311"/>
      <c r="AM31" s="311"/>
      <c r="AN31" s="313" t="s">
        <v>57</v>
      </c>
      <c r="AO31" s="321"/>
      <c r="AP31" s="321"/>
      <c r="AQ31" s="321"/>
      <c r="AR31" s="321"/>
      <c r="AS31" s="321"/>
      <c r="AT31" s="321"/>
      <c r="AU31" s="321"/>
      <c r="AV31" s="321"/>
      <c r="AW31" s="321"/>
      <c r="AX31" s="321"/>
      <c r="AY31" s="321"/>
      <c r="AZ31" s="321"/>
      <c r="BA31" s="321"/>
      <c r="BB31" s="321"/>
      <c r="BC31" s="321"/>
      <c r="BD31" s="321"/>
      <c r="BE31" s="321"/>
      <c r="BF31" s="321"/>
      <c r="BG31" s="321"/>
      <c r="BH31" s="321"/>
      <c r="BI31" s="322"/>
      <c r="BL31" s="206"/>
    </row>
    <row r="32" spans="1:106" ht="22.5" customHeight="1">
      <c r="A32" s="206"/>
      <c r="C32" s="6"/>
      <c r="D32" s="6"/>
      <c r="E32" s="9"/>
      <c r="F32" s="6"/>
      <c r="G32" s="6"/>
      <c r="I32" s="326" t="s">
        <v>29</v>
      </c>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8"/>
      <c r="AN32" s="323"/>
      <c r="AO32" s="324"/>
      <c r="AP32" s="324"/>
      <c r="AQ32" s="324"/>
      <c r="AR32" s="324"/>
      <c r="AS32" s="324"/>
      <c r="AT32" s="324"/>
      <c r="AU32" s="324"/>
      <c r="AV32" s="324"/>
      <c r="AW32" s="324"/>
      <c r="AX32" s="324"/>
      <c r="AY32" s="324"/>
      <c r="AZ32" s="324"/>
      <c r="BA32" s="324"/>
      <c r="BB32" s="324"/>
      <c r="BC32" s="324"/>
      <c r="BD32" s="324"/>
      <c r="BE32" s="324"/>
      <c r="BF32" s="324"/>
      <c r="BG32" s="324"/>
      <c r="BH32" s="324"/>
      <c r="BI32" s="325"/>
      <c r="BL32" s="206"/>
    </row>
    <row r="33" spans="1:73" s="21" customFormat="1" ht="13.5" customHeight="1">
      <c r="A33" s="209"/>
      <c r="D33" s="25"/>
      <c r="E33" s="25"/>
      <c r="F33" s="25"/>
      <c r="G33" s="25"/>
      <c r="H33" s="25"/>
      <c r="I33" s="25"/>
      <c r="J33" s="25"/>
      <c r="K33" s="25"/>
      <c r="L33" s="65"/>
      <c r="M33" s="65"/>
      <c r="N33" s="65"/>
      <c r="O33" s="65"/>
      <c r="P33" s="65"/>
      <c r="Q33" s="65"/>
      <c r="R33" s="65"/>
      <c r="S33" s="65"/>
      <c r="T33" s="65"/>
      <c r="U33" s="65"/>
      <c r="V33" s="65"/>
      <c r="W33" s="65"/>
      <c r="X33" s="65"/>
      <c r="Y33" s="65"/>
      <c r="Z33" s="65"/>
      <c r="AA33" s="65"/>
      <c r="AB33" s="65"/>
      <c r="AC33" s="65"/>
      <c r="AD33" s="65"/>
      <c r="AE33" s="65"/>
      <c r="AF33" s="65"/>
      <c r="AG33" s="65"/>
      <c r="AH33" s="96"/>
      <c r="AI33" s="96"/>
      <c r="AJ33" s="96"/>
      <c r="AK33" s="96"/>
      <c r="AL33" s="96"/>
      <c r="AM33" s="96"/>
      <c r="AN33" s="96"/>
      <c r="AO33" s="96"/>
      <c r="AP33" s="96"/>
      <c r="AQ33" s="96"/>
      <c r="AR33" s="96"/>
      <c r="AS33" s="96"/>
      <c r="AT33" s="96"/>
      <c r="BL33" s="209"/>
    </row>
    <row r="34" spans="1:73" ht="21.95" customHeight="1" thickBot="1">
      <c r="A34" s="206"/>
      <c r="D34" s="276"/>
      <c r="E34" s="276"/>
      <c r="F34" s="276"/>
      <c r="G34" s="276"/>
      <c r="H34" s="276"/>
      <c r="I34" s="276"/>
      <c r="J34" s="276"/>
      <c r="K34" s="309" t="s">
        <v>2212</v>
      </c>
      <c r="L34" s="309"/>
      <c r="M34" s="309"/>
      <c r="N34" s="309"/>
      <c r="O34" s="309"/>
      <c r="P34" s="309"/>
      <c r="Q34" s="309"/>
      <c r="R34" s="309" t="s">
        <v>2213</v>
      </c>
      <c r="S34" s="309"/>
      <c r="T34" s="309"/>
      <c r="U34" s="309"/>
      <c r="V34" s="309"/>
      <c r="W34" s="309"/>
      <c r="X34" s="309"/>
      <c r="Y34" s="216"/>
      <c r="Z34" s="216"/>
      <c r="AA34" s="216"/>
      <c r="AB34" s="216"/>
      <c r="AC34" s="216"/>
      <c r="AD34" s="216"/>
      <c r="AE34" s="216"/>
      <c r="AF34" s="217"/>
      <c r="AG34" s="183"/>
      <c r="AH34" s="183"/>
      <c r="AI34" s="183"/>
      <c r="AJ34" s="183"/>
      <c r="AK34" s="183"/>
      <c r="AL34" s="183"/>
      <c r="AT34" s="35"/>
      <c r="AU34" s="35"/>
      <c r="AV34" s="35"/>
      <c r="AW34" s="35"/>
      <c r="AX34" s="35"/>
      <c r="AZ34" s="336" t="s">
        <v>55</v>
      </c>
      <c r="BA34" s="336"/>
      <c r="BB34" s="336"/>
      <c r="BC34" s="336"/>
      <c r="BD34" s="336"/>
      <c r="BE34" s="336"/>
      <c r="BF34" s="336"/>
      <c r="BG34" s="336"/>
      <c r="BH34" s="336"/>
      <c r="BI34" s="336"/>
      <c r="BJ34" s="336"/>
      <c r="BL34" s="206"/>
    </row>
    <row r="35" spans="1:73" ht="21.95" customHeight="1" thickTop="1">
      <c r="A35" s="206"/>
      <c r="D35" s="278" t="s">
        <v>4</v>
      </c>
      <c r="E35" s="279"/>
      <c r="F35" s="279"/>
      <c r="G35" s="279"/>
      <c r="H35" s="279"/>
      <c r="I35" s="279"/>
      <c r="J35" s="279"/>
      <c r="K35" s="308"/>
      <c r="L35" s="308"/>
      <c r="M35" s="308"/>
      <c r="N35" s="308"/>
      <c r="O35" s="308"/>
      <c r="P35" s="308"/>
      <c r="Q35" s="308"/>
      <c r="R35" s="284" t="str">
        <f>IF(K37=0,"",K37)</f>
        <v/>
      </c>
      <c r="S35" s="285"/>
      <c r="T35" s="285"/>
      <c r="U35" s="285"/>
      <c r="V35" s="285"/>
      <c r="W35" s="286" t="s">
        <v>74</v>
      </c>
      <c r="X35" s="287"/>
      <c r="Y35" s="222"/>
      <c r="Z35" s="222"/>
      <c r="AA35" s="222"/>
      <c r="AB35" s="222"/>
      <c r="AC35" s="222"/>
      <c r="AD35" s="226"/>
      <c r="AE35" s="226"/>
      <c r="AF35" s="222"/>
      <c r="AG35" s="184"/>
      <c r="AH35" s="184"/>
      <c r="AI35" s="184"/>
      <c r="AJ35" s="184"/>
      <c r="AK35" s="185"/>
      <c r="AL35" s="185"/>
      <c r="AT35" s="35"/>
      <c r="AU35" s="35"/>
      <c r="AV35" s="35"/>
      <c r="AW35" s="35"/>
      <c r="AX35" s="35"/>
      <c r="AZ35" s="337" t="str">
        <f>IF(AND(F31="",AK31=""),"",IF(F31="○",IF(AK31="○","どちらか１つに○",IF(SUM(K37:Q37)&lt;=0,"",3800*SUM(K37:Q37)+10000*BN37)),IF(AK31="○",IF(SUM(K37:Q37)&lt;=0,"",7000*SUM(K37:Q37)))))</f>
        <v/>
      </c>
      <c r="BA35" s="337"/>
      <c r="BB35" s="337"/>
      <c r="BC35" s="337"/>
      <c r="BD35" s="337"/>
      <c r="BE35" s="337"/>
      <c r="BF35" s="337"/>
      <c r="BG35" s="337"/>
      <c r="BH35" s="337"/>
      <c r="BI35" s="337"/>
      <c r="BJ35" s="337"/>
      <c r="BL35" s="206"/>
    </row>
    <row r="36" spans="1:73" ht="21.95" customHeight="1">
      <c r="A36" s="206"/>
      <c r="D36" s="278" t="s">
        <v>5</v>
      </c>
      <c r="E36" s="279"/>
      <c r="F36" s="279"/>
      <c r="G36" s="279"/>
      <c r="H36" s="279"/>
      <c r="I36" s="279"/>
      <c r="J36" s="279"/>
      <c r="K36" s="284" t="str">
        <f>IF(K37=0,"",K37)</f>
        <v/>
      </c>
      <c r="L36" s="285"/>
      <c r="M36" s="285"/>
      <c r="N36" s="285"/>
      <c r="O36" s="285"/>
      <c r="P36" s="286" t="s">
        <v>74</v>
      </c>
      <c r="Q36" s="287"/>
      <c r="R36" s="212"/>
      <c r="S36" s="213"/>
      <c r="T36" s="213"/>
      <c r="U36" s="213"/>
      <c r="V36" s="213"/>
      <c r="W36" s="214"/>
      <c r="X36" s="215"/>
      <c r="Y36" s="222"/>
      <c r="Z36" s="222"/>
      <c r="AA36" s="222"/>
      <c r="AB36" s="222"/>
      <c r="AC36" s="222"/>
      <c r="AD36" s="226"/>
      <c r="AE36" s="226"/>
      <c r="AF36" s="227"/>
      <c r="AG36" s="182"/>
      <c r="AH36" s="182"/>
      <c r="AI36" s="182"/>
      <c r="AJ36" s="182"/>
      <c r="AK36" s="44" t="s">
        <v>115</v>
      </c>
      <c r="AL36" s="182"/>
      <c r="BL36" s="206"/>
    </row>
    <row r="37" spans="1:73" ht="21.95" customHeight="1">
      <c r="A37" s="206"/>
      <c r="D37" s="278" t="s">
        <v>53</v>
      </c>
      <c r="E37" s="279"/>
      <c r="F37" s="279"/>
      <c r="G37" s="279"/>
      <c r="H37" s="279"/>
      <c r="I37" s="279"/>
      <c r="J37" s="279"/>
      <c r="K37" s="280" t="str">
        <f>IF(SUM(K38:O40)=0,"",SUM(K38:O40))</f>
        <v/>
      </c>
      <c r="L37" s="281"/>
      <c r="M37" s="281"/>
      <c r="N37" s="281"/>
      <c r="O37" s="281"/>
      <c r="P37" s="282" t="s">
        <v>75</v>
      </c>
      <c r="Q37" s="283"/>
      <c r="R37" s="212"/>
      <c r="S37" s="213"/>
      <c r="T37" s="213"/>
      <c r="U37" s="213"/>
      <c r="V37" s="213"/>
      <c r="W37" s="214"/>
      <c r="X37" s="215"/>
      <c r="Y37" s="222"/>
      <c r="Z37" s="222"/>
      <c r="AA37" s="222"/>
      <c r="AB37" s="222"/>
      <c r="AC37" s="222"/>
      <c r="AD37" s="226"/>
      <c r="AE37" s="226"/>
      <c r="AF37" s="227"/>
      <c r="AG37" s="182"/>
      <c r="AH37" s="182"/>
      <c r="AI37" s="182"/>
      <c r="AJ37" s="182"/>
      <c r="AK37" s="288"/>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90"/>
      <c r="BL37" s="206"/>
      <c r="BN37" s="24">
        <f>COUNTIF(K37:AL37,"&gt;0")</f>
        <v>0</v>
      </c>
    </row>
    <row r="38" spans="1:73" s="44" customFormat="1" ht="21.95" customHeight="1">
      <c r="A38" s="206"/>
      <c r="D38" s="249" t="s">
        <v>111</v>
      </c>
      <c r="E38" s="250"/>
      <c r="F38" s="298" t="s">
        <v>112</v>
      </c>
      <c r="G38" s="299"/>
      <c r="H38" s="299"/>
      <c r="I38" s="299"/>
      <c r="J38" s="300"/>
      <c r="K38" s="272"/>
      <c r="L38" s="273"/>
      <c r="M38" s="273"/>
      <c r="N38" s="273"/>
      <c r="O38" s="273"/>
      <c r="P38" s="274" t="s">
        <v>75</v>
      </c>
      <c r="Q38" s="275"/>
      <c r="R38" s="255" t="s">
        <v>114</v>
      </c>
      <c r="S38" s="256"/>
      <c r="T38" s="256"/>
      <c r="U38" s="256"/>
      <c r="V38" s="256"/>
      <c r="W38" s="256"/>
      <c r="X38" s="257"/>
      <c r="AK38" s="291"/>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3"/>
      <c r="BL38" s="206"/>
      <c r="BN38" s="24"/>
    </row>
    <row r="39" spans="1:73" s="44" customFormat="1" ht="21.95" customHeight="1">
      <c r="A39" s="206"/>
      <c r="D39" s="251"/>
      <c r="E39" s="252"/>
      <c r="F39" s="301" t="s">
        <v>139</v>
      </c>
      <c r="G39" s="302"/>
      <c r="H39" s="302"/>
      <c r="I39" s="302"/>
      <c r="J39" s="303"/>
      <c r="K39" s="268"/>
      <c r="L39" s="269"/>
      <c r="M39" s="269"/>
      <c r="N39" s="269"/>
      <c r="O39" s="269"/>
      <c r="P39" s="270" t="s">
        <v>75</v>
      </c>
      <c r="Q39" s="271"/>
      <c r="R39" s="258"/>
      <c r="S39" s="259"/>
      <c r="T39" s="259"/>
      <c r="U39" s="259"/>
      <c r="V39" s="259"/>
      <c r="W39" s="259"/>
      <c r="X39" s="260"/>
      <c r="AK39" s="291"/>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3"/>
      <c r="BL39" s="206"/>
      <c r="BN39" s="24"/>
    </row>
    <row r="40" spans="1:73" s="44" customFormat="1" ht="21.95" customHeight="1">
      <c r="A40" s="206"/>
      <c r="D40" s="253"/>
      <c r="E40" s="254"/>
      <c r="F40" s="304" t="s">
        <v>113</v>
      </c>
      <c r="G40" s="305"/>
      <c r="H40" s="305"/>
      <c r="I40" s="305"/>
      <c r="J40" s="306"/>
      <c r="K40" s="264"/>
      <c r="L40" s="265"/>
      <c r="M40" s="265"/>
      <c r="N40" s="265"/>
      <c r="O40" s="265"/>
      <c r="P40" s="266" t="s">
        <v>75</v>
      </c>
      <c r="Q40" s="267"/>
      <c r="R40" s="261"/>
      <c r="S40" s="262"/>
      <c r="T40" s="262"/>
      <c r="U40" s="262"/>
      <c r="V40" s="262"/>
      <c r="W40" s="262"/>
      <c r="X40" s="263"/>
      <c r="AK40" s="291"/>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3"/>
      <c r="BL40" s="206"/>
      <c r="BN40" s="24"/>
    </row>
    <row r="41" spans="1:73" ht="5.25" customHeight="1">
      <c r="A41" s="206"/>
      <c r="AK41" s="291"/>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3"/>
      <c r="BL41" s="206"/>
      <c r="BM41" s="6"/>
      <c r="BN41" s="6"/>
      <c r="BO41" s="6"/>
      <c r="BP41" s="6"/>
      <c r="BQ41" s="6"/>
      <c r="BR41" s="6"/>
      <c r="BS41" s="6"/>
      <c r="BT41" s="6"/>
      <c r="BU41" s="6"/>
    </row>
    <row r="42" spans="1:73">
      <c r="A42" s="206"/>
      <c r="C42" s="6"/>
      <c r="D42" s="11"/>
      <c r="E42" s="87" t="s">
        <v>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291"/>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3"/>
      <c r="BK42" s="68"/>
      <c r="BL42" s="206"/>
    </row>
    <row r="43" spans="1:73" ht="7.5" customHeight="1" thickBot="1">
      <c r="A43" s="206"/>
      <c r="B43" s="2"/>
      <c r="C43" s="2"/>
      <c r="D43" s="10"/>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6"/>
      <c r="AJ43" s="6"/>
      <c r="AK43" s="291"/>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3"/>
      <c r="BK43" s="68"/>
      <c r="BL43" s="206"/>
    </row>
    <row r="44" spans="1:73" ht="3.75" customHeight="1" thickTop="1">
      <c r="A44" s="206"/>
      <c r="B44" s="18"/>
      <c r="C44" s="18"/>
      <c r="D44" s="19"/>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6"/>
      <c r="AJ44" s="6"/>
      <c r="AK44" s="291"/>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3"/>
      <c r="BK44" s="68"/>
      <c r="BL44" s="206"/>
    </row>
    <row r="45" spans="1:73" ht="13.5" customHeight="1">
      <c r="A45" s="206"/>
      <c r="C45" s="6"/>
      <c r="D45" s="6"/>
      <c r="E45" s="6"/>
      <c r="F45" s="297" t="s">
        <v>110</v>
      </c>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6"/>
      <c r="AJ45" s="6"/>
      <c r="AK45" s="291"/>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3"/>
      <c r="BL45" s="206"/>
    </row>
    <row r="46" spans="1:73" ht="11.25" customHeight="1">
      <c r="A46" s="206"/>
      <c r="C46" s="6"/>
      <c r="D46" s="6"/>
      <c r="E46" s="6"/>
      <c r="H46" s="13"/>
      <c r="I46" s="88" t="s">
        <v>21</v>
      </c>
      <c r="J46" s="86"/>
      <c r="K46" s="86"/>
      <c r="L46" s="13"/>
      <c r="M46" s="13"/>
      <c r="N46" s="13"/>
      <c r="O46" s="13"/>
      <c r="P46" s="13"/>
      <c r="Q46" s="13"/>
      <c r="R46" s="13"/>
      <c r="S46" s="13"/>
      <c r="T46" s="13"/>
      <c r="U46" s="13"/>
      <c r="V46" s="13"/>
      <c r="W46" s="13"/>
      <c r="X46" s="13"/>
      <c r="Y46" s="13"/>
      <c r="Z46" s="13"/>
      <c r="AA46" s="13"/>
      <c r="AB46" s="13"/>
      <c r="AC46" s="13"/>
      <c r="AD46" s="13"/>
      <c r="AE46" s="13"/>
      <c r="AF46" s="13"/>
      <c r="AI46" s="6"/>
      <c r="AJ46" s="6"/>
      <c r="AK46" s="291"/>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3"/>
      <c r="BL46" s="206"/>
    </row>
    <row r="47" spans="1:73" s="44" customFormat="1" ht="9.75" customHeight="1">
      <c r="A47" s="206"/>
      <c r="C47" s="6"/>
      <c r="D47" s="6"/>
      <c r="E47" s="6"/>
      <c r="H47" s="13"/>
      <c r="I47" s="88" t="s">
        <v>22</v>
      </c>
      <c r="J47" s="86"/>
      <c r="K47" s="86"/>
      <c r="L47" s="13"/>
      <c r="M47" s="13"/>
      <c r="N47" s="13"/>
      <c r="O47" s="13"/>
      <c r="P47" s="13"/>
      <c r="Q47" s="13"/>
      <c r="R47" s="13"/>
      <c r="S47" s="13"/>
      <c r="T47" s="13"/>
      <c r="U47" s="13"/>
      <c r="V47" s="13"/>
      <c r="W47" s="13"/>
      <c r="X47" s="13"/>
      <c r="Y47" s="13"/>
      <c r="Z47" s="13"/>
      <c r="AA47" s="13"/>
      <c r="AB47" s="13"/>
      <c r="AC47" s="13"/>
      <c r="AD47" s="13"/>
      <c r="AE47" s="13"/>
      <c r="AF47" s="13"/>
      <c r="AI47" s="6"/>
      <c r="AJ47" s="6"/>
      <c r="AK47" s="291"/>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3"/>
      <c r="BL47" s="206"/>
    </row>
    <row r="48" spans="1:73" ht="9.75" customHeight="1">
      <c r="A48" s="206"/>
      <c r="H48" s="13"/>
      <c r="I48" s="88" t="s">
        <v>77</v>
      </c>
      <c r="J48" s="13"/>
      <c r="K48" s="13"/>
      <c r="L48" s="13"/>
      <c r="M48" s="13"/>
      <c r="N48" s="13"/>
      <c r="O48" s="13"/>
      <c r="P48" s="13"/>
      <c r="Q48" s="13"/>
      <c r="R48" s="13"/>
      <c r="S48" s="13"/>
      <c r="T48" s="13"/>
      <c r="U48" s="13"/>
      <c r="V48" s="13"/>
      <c r="W48" s="89"/>
      <c r="X48" s="89"/>
      <c r="Y48" s="89"/>
      <c r="Z48" s="89"/>
      <c r="AA48" s="89"/>
      <c r="AB48" s="89"/>
      <c r="AC48" s="89"/>
      <c r="AD48" s="89"/>
      <c r="AE48" s="89"/>
      <c r="AF48" s="89"/>
      <c r="AG48" s="85"/>
      <c r="AH48" s="85"/>
      <c r="AJ48" s="23"/>
      <c r="AK48" s="294"/>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6"/>
      <c r="BL48" s="206"/>
    </row>
    <row r="49" spans="1:64" ht="9.75" customHeight="1">
      <c r="A49" s="206"/>
      <c r="I49" s="23"/>
      <c r="J49" s="44"/>
      <c r="K49" s="44"/>
      <c r="L49" s="44"/>
      <c r="M49" s="74" t="s">
        <v>116</v>
      </c>
      <c r="N49" s="13"/>
      <c r="O49" s="13"/>
      <c r="P49" s="13"/>
      <c r="Q49" s="13"/>
      <c r="R49" s="13"/>
      <c r="S49" s="13"/>
      <c r="T49" s="13"/>
      <c r="U49" s="13"/>
      <c r="V49" s="13"/>
      <c r="W49" s="31"/>
      <c r="X49" s="31"/>
      <c r="Y49" s="31"/>
      <c r="Z49" s="31"/>
      <c r="AA49" s="31"/>
      <c r="AB49" s="31"/>
      <c r="AC49" s="31"/>
      <c r="AD49" s="31"/>
      <c r="AE49" s="31"/>
      <c r="AF49" s="31"/>
      <c r="AG49" s="31"/>
      <c r="AH49" s="31"/>
      <c r="AJ49" s="23"/>
      <c r="AN49" s="74"/>
      <c r="BL49" s="206"/>
    </row>
    <row r="50" spans="1:64" ht="9" customHeight="1">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row>
    <row r="51" spans="1:64">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c r="A63" s="17"/>
      <c r="B63" s="17"/>
      <c r="C63" s="17"/>
      <c r="D63" s="17"/>
      <c r="E63" s="188" t="s">
        <v>45</v>
      </c>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8" t="s">
        <v>45</v>
      </c>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sheetData>
  <mergeCells count="148">
    <mergeCell ref="O19:Q19"/>
    <mergeCell ref="I7:AF7"/>
    <mergeCell ref="I10:V10"/>
    <mergeCell ref="W10:AB10"/>
    <mergeCell ref="AC10:AP10"/>
    <mergeCell ref="K17:N17"/>
    <mergeCell ref="R17:U17"/>
    <mergeCell ref="V17:X17"/>
    <mergeCell ref="O17:Q17"/>
    <mergeCell ref="AD24:AE24"/>
    <mergeCell ref="D19:J19"/>
    <mergeCell ref="Y19:AB19"/>
    <mergeCell ref="AC19:AE19"/>
    <mergeCell ref="K24:O24"/>
    <mergeCell ref="AF24:AJ24"/>
    <mergeCell ref="AK24:AL24"/>
    <mergeCell ref="AM24:AQ24"/>
    <mergeCell ref="W23:X23"/>
    <mergeCell ref="AF18:AI18"/>
    <mergeCell ref="AJ18:AL18"/>
    <mergeCell ref="AF19:AI19"/>
    <mergeCell ref="AJ19:AL19"/>
    <mergeCell ref="AM18:AP18"/>
    <mergeCell ref="P24:Q24"/>
    <mergeCell ref="K19:N19"/>
    <mergeCell ref="C2:BJ2"/>
    <mergeCell ref="C4:H4"/>
    <mergeCell ref="I4:BJ4"/>
    <mergeCell ref="C5:H6"/>
    <mergeCell ref="I5:J5"/>
    <mergeCell ref="K5:Q5"/>
    <mergeCell ref="R5:BJ5"/>
    <mergeCell ref="I6:BJ6"/>
    <mergeCell ref="AQ10:AV10"/>
    <mergeCell ref="AW10:BJ10"/>
    <mergeCell ref="C9:H9"/>
    <mergeCell ref="I9:V9"/>
    <mergeCell ref="W9:AB9"/>
    <mergeCell ref="AC9:AP9"/>
    <mergeCell ref="AQ9:AV9"/>
    <mergeCell ref="AW9:BJ9"/>
    <mergeCell ref="C7:H7"/>
    <mergeCell ref="C10:H10"/>
    <mergeCell ref="C8:H8"/>
    <mergeCell ref="AG7:AL7"/>
    <mergeCell ref="AM7:BJ7"/>
    <mergeCell ref="I8:AF8"/>
    <mergeCell ref="AG8:AL8"/>
    <mergeCell ref="AM8:BJ8"/>
    <mergeCell ref="F13:H13"/>
    <mergeCell ref="I13:O13"/>
    <mergeCell ref="T13:V13"/>
    <mergeCell ref="W13:AD13"/>
    <mergeCell ref="AI13:AK13"/>
    <mergeCell ref="AL13:BG13"/>
    <mergeCell ref="AZ17:BJ17"/>
    <mergeCell ref="AZ16:BJ16"/>
    <mergeCell ref="D17:J17"/>
    <mergeCell ref="Y17:AB17"/>
    <mergeCell ref="AC17:AE17"/>
    <mergeCell ref="AJ17:AL17"/>
    <mergeCell ref="AM16:AP16"/>
    <mergeCell ref="AQ16:AS16"/>
    <mergeCell ref="AM17:AP17"/>
    <mergeCell ref="AQ17:AS17"/>
    <mergeCell ref="AF16:AI16"/>
    <mergeCell ref="AJ16:AL16"/>
    <mergeCell ref="AF17:AI17"/>
    <mergeCell ref="D16:J16"/>
    <mergeCell ref="AC16:AE16"/>
    <mergeCell ref="Y16:AB16"/>
    <mergeCell ref="K16:N16"/>
    <mergeCell ref="O16:Q16"/>
    <mergeCell ref="BT16:BU16"/>
    <mergeCell ref="BP17:BQ17"/>
    <mergeCell ref="BS17:BU17"/>
    <mergeCell ref="W35:X35"/>
    <mergeCell ref="V16:X16"/>
    <mergeCell ref="V19:X19"/>
    <mergeCell ref="AZ34:BJ34"/>
    <mergeCell ref="AZ35:BJ35"/>
    <mergeCell ref="AZ18:BJ18"/>
    <mergeCell ref="AZ19:BJ19"/>
    <mergeCell ref="AZ22:BJ22"/>
    <mergeCell ref="AZ23:BJ23"/>
    <mergeCell ref="AZ24:BJ24"/>
    <mergeCell ref="Y23:AC23"/>
    <mergeCell ref="AD23:AE23"/>
    <mergeCell ref="AF23:AJ23"/>
    <mergeCell ref="AK23:AL23"/>
    <mergeCell ref="AM19:AP19"/>
    <mergeCell ref="R24:V24"/>
    <mergeCell ref="W24:X24"/>
    <mergeCell ref="Y24:AC24"/>
    <mergeCell ref="AQ18:AS18"/>
    <mergeCell ref="R35:V35"/>
    <mergeCell ref="R19:U19"/>
    <mergeCell ref="R16:U16"/>
    <mergeCell ref="AQ19:AS19"/>
    <mergeCell ref="D35:J35"/>
    <mergeCell ref="K35:Q35"/>
    <mergeCell ref="D15:J15"/>
    <mergeCell ref="K15:Q15"/>
    <mergeCell ref="F31:H31"/>
    <mergeCell ref="I31:AG31"/>
    <mergeCell ref="AK31:AM31"/>
    <mergeCell ref="R15:X15"/>
    <mergeCell ref="Y15:AE15"/>
    <mergeCell ref="AF15:AL15"/>
    <mergeCell ref="AM15:AS15"/>
    <mergeCell ref="D34:J34"/>
    <mergeCell ref="K34:Q34"/>
    <mergeCell ref="R34:X34"/>
    <mergeCell ref="D24:J24"/>
    <mergeCell ref="D23:J23"/>
    <mergeCell ref="AN31:BI32"/>
    <mergeCell ref="I32:AG32"/>
    <mergeCell ref="K23:O23"/>
    <mergeCell ref="P23:Q23"/>
    <mergeCell ref="R23:V23"/>
    <mergeCell ref="AM23:AQ23"/>
    <mergeCell ref="AF22:AL22"/>
    <mergeCell ref="D36:J36"/>
    <mergeCell ref="K37:O37"/>
    <mergeCell ref="P37:Q37"/>
    <mergeCell ref="K36:O36"/>
    <mergeCell ref="P36:Q36"/>
    <mergeCell ref="AK37:BJ48"/>
    <mergeCell ref="F45:AH45"/>
    <mergeCell ref="D37:J37"/>
    <mergeCell ref="F38:J38"/>
    <mergeCell ref="F39:J39"/>
    <mergeCell ref="F40:J40"/>
    <mergeCell ref="AR23:AS23"/>
    <mergeCell ref="K22:Q22"/>
    <mergeCell ref="R22:X22"/>
    <mergeCell ref="Y22:AE22"/>
    <mergeCell ref="AM22:AS22"/>
    <mergeCell ref="AR24:AS24"/>
    <mergeCell ref="D38:E40"/>
    <mergeCell ref="R38:X40"/>
    <mergeCell ref="K40:O40"/>
    <mergeCell ref="P40:Q40"/>
    <mergeCell ref="K39:O39"/>
    <mergeCell ref="P39:Q39"/>
    <mergeCell ref="K38:O38"/>
    <mergeCell ref="P38:Q38"/>
    <mergeCell ref="D22:J22"/>
  </mergeCells>
  <phoneticPr fontId="24"/>
  <dataValidations count="4">
    <dataValidation type="list" allowBlank="1" showInputMessage="1" showErrorMessage="1" sqref="AK31 AI13 F13 T13 F31:H31">
      <formula1>$E$62:$E$63</formula1>
    </dataValidation>
    <dataValidation imeMode="off" allowBlank="1" showInputMessage="1" showErrorMessage="1" sqref="AW10:BJ10 K5:Q5 I7:AF8 AM7:BJ8 I10:V10 AC10:AP10 AR23:AR24 P23:P24 K23:K24 W23:W24 R23:R24 Y23:Y24 AD23:AD24 AK23:AK24 AF23:AF24 AM23:AM24 AM16:AM18 AF16:AF18 P37:Q40 K37:O37 R16:R17 K16:K17 Y16:Y17 R37:AE37"/>
    <dataValidation imeMode="hiragana" allowBlank="1" showInputMessage="1" showErrorMessage="1" sqref="I6:BJ6"/>
    <dataValidation type="whole" imeMode="off" allowBlank="1" showInputMessage="1" showErrorMessage="1" sqref="K38:O40">
      <formula1>0</formula1>
      <formula2>99</formula2>
    </dataValidation>
  </dataValidations>
  <pageMargins left="0.69" right="0.22" top="0.22" bottom="0.16" header="0.11" footer="0.11"/>
  <pageSetup paperSize="9" scale="96" orientation="portrait" horizontalDpi="4294967293" verticalDpi="0" r:id="rId1"/>
  <ignoredErrors>
    <ignoredError sqref="R35:X35 K36 K37:Q37 AX10:BJ10 AX9:BJ9 AD10:AV10 AD9:AV9 AN8:BJ8 AN7:BJ7 J9:AB9 J8:AL8 J7:AL7 I6:BJ6 I5:J5 J4:BJ4 J10:AB10 I9 I10 AC10 I4 I7 AM7 I8 AM8 AC9 AW9 AW1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showGridLines="0" zoomScaleNormal="100" workbookViewId="0">
      <selection activeCell="G12" sqref="G12"/>
    </sheetView>
  </sheetViews>
  <sheetFormatPr defaultRowHeight="13.5"/>
  <cols>
    <col min="1" max="1" width="1.5" style="44" customWidth="1"/>
    <col min="2" max="2" width="1.75" style="44" customWidth="1"/>
    <col min="3" max="62" width="1.5" style="44" customWidth="1"/>
    <col min="63" max="63" width="1.75" style="44" customWidth="1"/>
    <col min="64" max="65" width="1.5" style="44" customWidth="1"/>
    <col min="66" max="16384" width="9" style="44"/>
  </cols>
  <sheetData>
    <row r="1" spans="1:65">
      <c r="C1" s="13"/>
      <c r="BJ1" s="22" t="s">
        <v>56</v>
      </c>
    </row>
    <row r="2" spans="1:65" ht="27" customHeight="1">
      <c r="A2" s="206"/>
      <c r="B2" s="206"/>
      <c r="C2" s="353" t="str">
        <f>大会要項!C1&amp;"　選手名簿"</f>
        <v>エスペサマーフェスU13 2017 Vol.2　選手名簿</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row>
    <row r="3" spans="1:65" ht="12" customHeight="1">
      <c r="A3" s="20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206"/>
    </row>
    <row r="4" spans="1:65" ht="24" customHeight="1">
      <c r="A4" s="206"/>
      <c r="C4" s="354" t="s">
        <v>0</v>
      </c>
      <c r="D4" s="355"/>
      <c r="E4" s="355"/>
      <c r="F4" s="355"/>
      <c r="G4" s="355"/>
      <c r="H4" s="355"/>
      <c r="I4" s="356" t="str">
        <f>申込書!I4:BJ4</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65" ht="21.95" customHeight="1">
      <c r="A5" s="206"/>
      <c r="C5" s="359" t="s">
        <v>27</v>
      </c>
      <c r="D5" s="360"/>
      <c r="E5" s="360"/>
      <c r="F5" s="360"/>
      <c r="G5" s="360"/>
      <c r="H5" s="361"/>
      <c r="I5" s="365" t="s">
        <v>34</v>
      </c>
      <c r="J5" s="366"/>
      <c r="K5" s="367">
        <f>申込書!K5:Q5</f>
        <v>0</v>
      </c>
      <c r="L5" s="367"/>
      <c r="M5" s="367"/>
      <c r="N5" s="367"/>
      <c r="O5" s="367"/>
      <c r="P5" s="367"/>
      <c r="Q5" s="368"/>
      <c r="R5" s="369"/>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1"/>
      <c r="BL5" s="206"/>
    </row>
    <row r="6" spans="1:65" ht="21.95" customHeight="1">
      <c r="A6" s="206"/>
      <c r="C6" s="362"/>
      <c r="D6" s="363"/>
      <c r="E6" s="363"/>
      <c r="F6" s="363"/>
      <c r="G6" s="363"/>
      <c r="H6" s="364"/>
      <c r="I6" s="372" t="str">
        <f>申込書!I6:BJ6</f>
        <v/>
      </c>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4"/>
      <c r="BL6" s="206"/>
    </row>
    <row r="7" spans="1:65" ht="21.95" customHeight="1">
      <c r="A7" s="206"/>
      <c r="C7" s="386" t="s">
        <v>1</v>
      </c>
      <c r="D7" s="387"/>
      <c r="E7" s="387"/>
      <c r="F7" s="387"/>
      <c r="G7" s="387"/>
      <c r="H7" s="388"/>
      <c r="I7" s="396" t="str">
        <f>申込書!I7</f>
        <v/>
      </c>
      <c r="J7" s="397"/>
      <c r="K7" s="397"/>
      <c r="L7" s="397"/>
      <c r="M7" s="397"/>
      <c r="N7" s="397"/>
      <c r="O7" s="397"/>
      <c r="P7" s="397"/>
      <c r="Q7" s="397"/>
      <c r="R7" s="397"/>
      <c r="S7" s="397"/>
      <c r="T7" s="397"/>
      <c r="U7" s="397"/>
      <c r="V7" s="397"/>
      <c r="W7" s="397"/>
      <c r="X7" s="397"/>
      <c r="Y7" s="397"/>
      <c r="Z7" s="397"/>
      <c r="AA7" s="397"/>
      <c r="AB7" s="397"/>
      <c r="AC7" s="397"/>
      <c r="AD7" s="397"/>
      <c r="AE7" s="397"/>
      <c r="AF7" s="398"/>
      <c r="AG7" s="386" t="s">
        <v>42</v>
      </c>
      <c r="AH7" s="387"/>
      <c r="AI7" s="387"/>
      <c r="AJ7" s="387"/>
      <c r="AK7" s="387"/>
      <c r="AL7" s="387"/>
      <c r="AM7" s="406" t="str">
        <f>申込書!$I$8</f>
        <v/>
      </c>
      <c r="AN7" s="407"/>
      <c r="AO7" s="407"/>
      <c r="AP7" s="407"/>
      <c r="AQ7" s="407"/>
      <c r="AR7" s="407"/>
      <c r="AS7" s="407"/>
      <c r="AT7" s="407"/>
      <c r="AU7" s="407"/>
      <c r="AV7" s="407"/>
      <c r="AW7" s="407"/>
      <c r="AX7" s="407"/>
      <c r="AY7" s="407"/>
      <c r="AZ7" s="407"/>
      <c r="BA7" s="407"/>
      <c r="BB7" s="407"/>
      <c r="BC7" s="407"/>
      <c r="BD7" s="407"/>
      <c r="BE7" s="407"/>
      <c r="BF7" s="407"/>
      <c r="BG7" s="407"/>
      <c r="BH7" s="407"/>
      <c r="BI7" s="407"/>
      <c r="BJ7" s="408"/>
      <c r="BL7" s="206"/>
    </row>
    <row r="8" spans="1:65" ht="21.95" customHeight="1">
      <c r="A8" s="206"/>
      <c r="C8" s="380" t="s">
        <v>31</v>
      </c>
      <c r="D8" s="381"/>
      <c r="E8" s="381"/>
      <c r="F8" s="381"/>
      <c r="G8" s="381"/>
      <c r="H8" s="382"/>
      <c r="I8" s="383" t="str">
        <f>申込書!I9:V9</f>
        <v/>
      </c>
      <c r="J8" s="383"/>
      <c r="K8" s="383"/>
      <c r="L8" s="383"/>
      <c r="M8" s="383"/>
      <c r="N8" s="383"/>
      <c r="O8" s="383"/>
      <c r="P8" s="383"/>
      <c r="Q8" s="383"/>
      <c r="R8" s="383"/>
      <c r="S8" s="383"/>
      <c r="T8" s="383"/>
      <c r="U8" s="383"/>
      <c r="V8" s="384"/>
      <c r="W8" s="380" t="s">
        <v>32</v>
      </c>
      <c r="X8" s="381"/>
      <c r="Y8" s="381"/>
      <c r="Z8" s="381"/>
      <c r="AA8" s="381"/>
      <c r="AB8" s="382"/>
      <c r="AC8" s="383" t="str">
        <f>申込書!AC9:AP9</f>
        <v/>
      </c>
      <c r="AD8" s="383"/>
      <c r="AE8" s="383"/>
      <c r="AF8" s="383"/>
      <c r="AG8" s="383"/>
      <c r="AH8" s="383"/>
      <c r="AI8" s="383"/>
      <c r="AJ8" s="383"/>
      <c r="AK8" s="383"/>
      <c r="AL8" s="383"/>
      <c r="AM8" s="383"/>
      <c r="AN8" s="383"/>
      <c r="AO8" s="383"/>
      <c r="AP8" s="384"/>
      <c r="AQ8" s="380" t="s">
        <v>33</v>
      </c>
      <c r="AR8" s="381"/>
      <c r="AS8" s="381"/>
      <c r="AT8" s="381"/>
      <c r="AU8" s="381"/>
      <c r="AV8" s="382"/>
      <c r="AW8" s="383" t="str">
        <f>申込書!AW9:BJ9</f>
        <v/>
      </c>
      <c r="AX8" s="383"/>
      <c r="AY8" s="383"/>
      <c r="AZ8" s="383"/>
      <c r="BA8" s="383"/>
      <c r="BB8" s="383"/>
      <c r="BC8" s="383"/>
      <c r="BD8" s="383"/>
      <c r="BE8" s="383"/>
      <c r="BF8" s="383"/>
      <c r="BG8" s="383"/>
      <c r="BH8" s="383"/>
      <c r="BI8" s="383"/>
      <c r="BJ8" s="385"/>
      <c r="BL8" s="206"/>
    </row>
    <row r="9" spans="1:65" ht="21.95" customHeight="1">
      <c r="A9" s="206"/>
      <c r="C9" s="375" t="s">
        <v>3</v>
      </c>
      <c r="D9" s="376"/>
      <c r="E9" s="376"/>
      <c r="F9" s="376"/>
      <c r="G9" s="376"/>
      <c r="H9" s="377"/>
      <c r="I9" s="409" t="str">
        <f>申込書!I10:V10</f>
        <v/>
      </c>
      <c r="J9" s="409"/>
      <c r="K9" s="409"/>
      <c r="L9" s="409"/>
      <c r="M9" s="409"/>
      <c r="N9" s="409"/>
      <c r="O9" s="409"/>
      <c r="P9" s="409"/>
      <c r="Q9" s="409"/>
      <c r="R9" s="409"/>
      <c r="S9" s="409"/>
      <c r="T9" s="409"/>
      <c r="U9" s="409"/>
      <c r="V9" s="410"/>
      <c r="W9" s="375" t="s">
        <v>3</v>
      </c>
      <c r="X9" s="376"/>
      <c r="Y9" s="376"/>
      <c r="Z9" s="376"/>
      <c r="AA9" s="376"/>
      <c r="AB9" s="377"/>
      <c r="AC9" s="409" t="str">
        <f>申込書!AC10:AP10</f>
        <v/>
      </c>
      <c r="AD9" s="409"/>
      <c r="AE9" s="409"/>
      <c r="AF9" s="409"/>
      <c r="AG9" s="409"/>
      <c r="AH9" s="409"/>
      <c r="AI9" s="409"/>
      <c r="AJ9" s="409"/>
      <c r="AK9" s="409"/>
      <c r="AL9" s="409"/>
      <c r="AM9" s="409"/>
      <c r="AN9" s="409"/>
      <c r="AO9" s="409"/>
      <c r="AP9" s="410"/>
      <c r="AQ9" s="375" t="s">
        <v>3</v>
      </c>
      <c r="AR9" s="376"/>
      <c r="AS9" s="376"/>
      <c r="AT9" s="376"/>
      <c r="AU9" s="376"/>
      <c r="AV9" s="377"/>
      <c r="AW9" s="409" t="str">
        <f>申込書!AW10:BJ10</f>
        <v/>
      </c>
      <c r="AX9" s="409"/>
      <c r="AY9" s="409"/>
      <c r="AZ9" s="409"/>
      <c r="BA9" s="409"/>
      <c r="BB9" s="409"/>
      <c r="BC9" s="409"/>
      <c r="BD9" s="409"/>
      <c r="BE9" s="409"/>
      <c r="BF9" s="409"/>
      <c r="BG9" s="409"/>
      <c r="BH9" s="409"/>
      <c r="BI9" s="409"/>
      <c r="BJ9" s="411"/>
      <c r="BL9" s="206"/>
    </row>
    <row r="10" spans="1:65" ht="15" customHeight="1">
      <c r="A10" s="20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1"/>
      <c r="AH10" s="6"/>
      <c r="AI10" s="6"/>
      <c r="AJ10" s="6"/>
      <c r="BL10" s="206"/>
    </row>
    <row r="11" spans="1:65" ht="27.75" customHeight="1">
      <c r="A11" s="206"/>
      <c r="C11" s="401" t="s">
        <v>43</v>
      </c>
      <c r="D11" s="402"/>
      <c r="E11" s="403" t="s">
        <v>105</v>
      </c>
      <c r="F11" s="404"/>
      <c r="G11" s="404"/>
      <c r="H11" s="404"/>
      <c r="I11" s="404"/>
      <c r="J11" s="404"/>
      <c r="K11" s="404"/>
      <c r="L11" s="404"/>
      <c r="M11" s="404"/>
      <c r="N11" s="404"/>
      <c r="O11" s="404"/>
      <c r="P11" s="404"/>
      <c r="Q11" s="405"/>
      <c r="R11" s="401" t="s">
        <v>43</v>
      </c>
      <c r="S11" s="402"/>
      <c r="T11" s="403" t="s">
        <v>105</v>
      </c>
      <c r="U11" s="404"/>
      <c r="V11" s="404"/>
      <c r="W11" s="404"/>
      <c r="X11" s="404"/>
      <c r="Y11" s="404"/>
      <c r="Z11" s="404"/>
      <c r="AA11" s="404"/>
      <c r="AB11" s="404"/>
      <c r="AC11" s="404"/>
      <c r="AD11" s="404"/>
      <c r="AE11" s="404"/>
      <c r="AF11" s="405"/>
      <c r="AG11" s="401" t="s">
        <v>43</v>
      </c>
      <c r="AH11" s="402"/>
      <c r="AI11" s="403" t="s">
        <v>105</v>
      </c>
      <c r="AJ11" s="404"/>
      <c r="AK11" s="404"/>
      <c r="AL11" s="404"/>
      <c r="AM11" s="404"/>
      <c r="AN11" s="404"/>
      <c r="AO11" s="404"/>
      <c r="AP11" s="404"/>
      <c r="AQ11" s="404"/>
      <c r="AR11" s="404"/>
      <c r="AS11" s="404"/>
      <c r="AT11" s="404"/>
      <c r="AU11" s="405"/>
      <c r="AV11" s="401" t="s">
        <v>43</v>
      </c>
      <c r="AW11" s="402"/>
      <c r="AX11" s="403" t="s">
        <v>105</v>
      </c>
      <c r="AY11" s="404"/>
      <c r="AZ11" s="404"/>
      <c r="BA11" s="404"/>
      <c r="BB11" s="404"/>
      <c r="BC11" s="404"/>
      <c r="BD11" s="404"/>
      <c r="BE11" s="404"/>
      <c r="BF11" s="404"/>
      <c r="BG11" s="404"/>
      <c r="BH11" s="404"/>
      <c r="BI11" s="404"/>
      <c r="BJ11" s="405"/>
      <c r="BL11" s="206"/>
      <c r="BM11" s="6"/>
    </row>
    <row r="12" spans="1:65" ht="30" customHeight="1">
      <c r="A12" s="206"/>
      <c r="C12" s="401">
        <v>1</v>
      </c>
      <c r="D12" s="402"/>
      <c r="E12" s="77"/>
      <c r="F12" s="76"/>
      <c r="G12" s="76"/>
      <c r="H12" s="76"/>
      <c r="I12" s="76"/>
      <c r="J12" s="76"/>
      <c r="K12" s="76"/>
      <c r="L12" s="76"/>
      <c r="M12" s="76"/>
      <c r="N12" s="76"/>
      <c r="O12" s="76"/>
      <c r="P12" s="76"/>
      <c r="Q12" s="78"/>
      <c r="R12" s="401">
        <v>21</v>
      </c>
      <c r="S12" s="402"/>
      <c r="T12" s="77"/>
      <c r="U12" s="76"/>
      <c r="V12" s="76"/>
      <c r="W12" s="76"/>
      <c r="X12" s="76"/>
      <c r="Y12" s="76"/>
      <c r="Z12" s="76"/>
      <c r="AA12" s="76"/>
      <c r="AB12" s="76"/>
      <c r="AC12" s="76"/>
      <c r="AD12" s="76"/>
      <c r="AE12" s="76"/>
      <c r="AF12" s="78"/>
      <c r="AG12" s="401">
        <v>41</v>
      </c>
      <c r="AH12" s="402"/>
      <c r="AI12" s="77"/>
      <c r="AJ12" s="76"/>
      <c r="AK12" s="76"/>
      <c r="AL12" s="76"/>
      <c r="AM12" s="76"/>
      <c r="AN12" s="76"/>
      <c r="AO12" s="76"/>
      <c r="AP12" s="76"/>
      <c r="AQ12" s="76"/>
      <c r="AR12" s="76"/>
      <c r="AS12" s="76"/>
      <c r="AT12" s="76"/>
      <c r="AU12" s="78"/>
      <c r="AV12" s="401">
        <v>61</v>
      </c>
      <c r="AW12" s="402"/>
      <c r="AX12" s="77"/>
      <c r="AY12" s="76"/>
      <c r="AZ12" s="76"/>
      <c r="BA12" s="76"/>
      <c r="BB12" s="76"/>
      <c r="BC12" s="76"/>
      <c r="BD12" s="76"/>
      <c r="BE12" s="76"/>
      <c r="BF12" s="76"/>
      <c r="BG12" s="76"/>
      <c r="BH12" s="76"/>
      <c r="BI12" s="76"/>
      <c r="BJ12" s="78"/>
      <c r="BL12" s="206"/>
      <c r="BM12" s="6"/>
    </row>
    <row r="13" spans="1:65" ht="30" customHeight="1">
      <c r="A13" s="206"/>
      <c r="C13" s="401">
        <v>2</v>
      </c>
      <c r="D13" s="402"/>
      <c r="E13" s="77"/>
      <c r="F13" s="76"/>
      <c r="G13" s="76"/>
      <c r="H13" s="76"/>
      <c r="I13" s="76"/>
      <c r="J13" s="76"/>
      <c r="K13" s="76"/>
      <c r="L13" s="76"/>
      <c r="M13" s="76"/>
      <c r="N13" s="76"/>
      <c r="O13" s="76"/>
      <c r="P13" s="76"/>
      <c r="Q13" s="78"/>
      <c r="R13" s="401">
        <v>22</v>
      </c>
      <c r="S13" s="402"/>
      <c r="T13" s="77"/>
      <c r="U13" s="76"/>
      <c r="V13" s="76"/>
      <c r="W13" s="76"/>
      <c r="X13" s="76"/>
      <c r="Y13" s="76"/>
      <c r="Z13" s="76"/>
      <c r="AA13" s="76"/>
      <c r="AB13" s="76"/>
      <c r="AC13" s="76"/>
      <c r="AD13" s="76"/>
      <c r="AE13" s="76"/>
      <c r="AF13" s="78"/>
      <c r="AG13" s="401">
        <v>42</v>
      </c>
      <c r="AH13" s="402"/>
      <c r="AI13" s="77"/>
      <c r="AJ13" s="76"/>
      <c r="AK13" s="76"/>
      <c r="AL13" s="76"/>
      <c r="AM13" s="76"/>
      <c r="AN13" s="76"/>
      <c r="AO13" s="76"/>
      <c r="AP13" s="76"/>
      <c r="AQ13" s="76"/>
      <c r="AR13" s="76"/>
      <c r="AS13" s="76"/>
      <c r="AT13" s="76"/>
      <c r="AU13" s="78"/>
      <c r="AV13" s="401">
        <v>62</v>
      </c>
      <c r="AW13" s="402"/>
      <c r="AX13" s="77"/>
      <c r="AY13" s="76"/>
      <c r="AZ13" s="76"/>
      <c r="BA13" s="76"/>
      <c r="BB13" s="76"/>
      <c r="BC13" s="76"/>
      <c r="BD13" s="76"/>
      <c r="BE13" s="76"/>
      <c r="BF13" s="76"/>
      <c r="BG13" s="76"/>
      <c r="BH13" s="76"/>
      <c r="BI13" s="76"/>
      <c r="BJ13" s="78"/>
      <c r="BL13" s="206"/>
      <c r="BM13" s="6"/>
    </row>
    <row r="14" spans="1:65" ht="30" customHeight="1">
      <c r="A14" s="206"/>
      <c r="C14" s="401">
        <v>3</v>
      </c>
      <c r="D14" s="402"/>
      <c r="E14" s="77"/>
      <c r="F14" s="76"/>
      <c r="G14" s="76"/>
      <c r="H14" s="76"/>
      <c r="I14" s="76"/>
      <c r="J14" s="76"/>
      <c r="K14" s="76"/>
      <c r="L14" s="76"/>
      <c r="M14" s="76"/>
      <c r="N14" s="76"/>
      <c r="O14" s="76"/>
      <c r="P14" s="76"/>
      <c r="Q14" s="78"/>
      <c r="R14" s="401">
        <v>23</v>
      </c>
      <c r="S14" s="402"/>
      <c r="T14" s="77"/>
      <c r="U14" s="76"/>
      <c r="V14" s="76"/>
      <c r="W14" s="76"/>
      <c r="X14" s="76"/>
      <c r="Y14" s="76"/>
      <c r="Z14" s="76"/>
      <c r="AA14" s="76"/>
      <c r="AB14" s="76"/>
      <c r="AC14" s="76"/>
      <c r="AD14" s="76"/>
      <c r="AE14" s="76"/>
      <c r="AF14" s="78"/>
      <c r="AG14" s="401">
        <v>43</v>
      </c>
      <c r="AH14" s="402"/>
      <c r="AI14" s="77"/>
      <c r="AJ14" s="76"/>
      <c r="AK14" s="76"/>
      <c r="AL14" s="76"/>
      <c r="AM14" s="76"/>
      <c r="AN14" s="76"/>
      <c r="AO14" s="76"/>
      <c r="AP14" s="76"/>
      <c r="AQ14" s="76"/>
      <c r="AR14" s="76"/>
      <c r="AS14" s="76"/>
      <c r="AT14" s="76"/>
      <c r="AU14" s="78"/>
      <c r="AV14" s="401">
        <v>63</v>
      </c>
      <c r="AW14" s="402"/>
      <c r="AX14" s="77"/>
      <c r="AY14" s="76"/>
      <c r="AZ14" s="76"/>
      <c r="BA14" s="76"/>
      <c r="BB14" s="76"/>
      <c r="BC14" s="76"/>
      <c r="BD14" s="76"/>
      <c r="BE14" s="76"/>
      <c r="BF14" s="76"/>
      <c r="BG14" s="76"/>
      <c r="BH14" s="76"/>
      <c r="BI14" s="76"/>
      <c r="BJ14" s="78"/>
      <c r="BL14" s="206"/>
      <c r="BM14" s="6"/>
    </row>
    <row r="15" spans="1:65" ht="30" customHeight="1">
      <c r="A15" s="206"/>
      <c r="C15" s="401">
        <v>4</v>
      </c>
      <c r="D15" s="402"/>
      <c r="E15" s="77"/>
      <c r="F15" s="76"/>
      <c r="G15" s="76"/>
      <c r="H15" s="76"/>
      <c r="I15" s="76"/>
      <c r="J15" s="76"/>
      <c r="K15" s="76"/>
      <c r="L15" s="76"/>
      <c r="M15" s="76"/>
      <c r="N15" s="76"/>
      <c r="O15" s="76"/>
      <c r="P15" s="76"/>
      <c r="Q15" s="78"/>
      <c r="R15" s="401">
        <v>24</v>
      </c>
      <c r="S15" s="402"/>
      <c r="T15" s="77"/>
      <c r="U15" s="76"/>
      <c r="V15" s="76"/>
      <c r="W15" s="76"/>
      <c r="X15" s="76"/>
      <c r="Y15" s="76"/>
      <c r="Z15" s="76"/>
      <c r="AA15" s="76"/>
      <c r="AB15" s="76"/>
      <c r="AC15" s="76"/>
      <c r="AD15" s="76"/>
      <c r="AE15" s="76"/>
      <c r="AF15" s="78"/>
      <c r="AG15" s="401">
        <v>44</v>
      </c>
      <c r="AH15" s="402"/>
      <c r="AI15" s="77"/>
      <c r="AJ15" s="76"/>
      <c r="AK15" s="76"/>
      <c r="AL15" s="76"/>
      <c r="AM15" s="76"/>
      <c r="AN15" s="76"/>
      <c r="AO15" s="76"/>
      <c r="AP15" s="76"/>
      <c r="AQ15" s="76"/>
      <c r="AR15" s="76"/>
      <c r="AS15" s="76"/>
      <c r="AT15" s="76"/>
      <c r="AU15" s="78"/>
      <c r="AV15" s="401">
        <v>64</v>
      </c>
      <c r="AW15" s="402"/>
      <c r="AX15" s="77"/>
      <c r="AY15" s="76"/>
      <c r="AZ15" s="76"/>
      <c r="BA15" s="76"/>
      <c r="BB15" s="76"/>
      <c r="BC15" s="76"/>
      <c r="BD15" s="76"/>
      <c r="BE15" s="76"/>
      <c r="BF15" s="76"/>
      <c r="BG15" s="76"/>
      <c r="BH15" s="76"/>
      <c r="BI15" s="76"/>
      <c r="BJ15" s="78"/>
      <c r="BL15" s="206"/>
      <c r="BM15" s="6"/>
    </row>
    <row r="16" spans="1:65" ht="30" customHeight="1">
      <c r="A16" s="206"/>
      <c r="C16" s="401">
        <v>5</v>
      </c>
      <c r="D16" s="402"/>
      <c r="E16" s="77"/>
      <c r="F16" s="76"/>
      <c r="G16" s="76"/>
      <c r="H16" s="76"/>
      <c r="I16" s="76"/>
      <c r="J16" s="76"/>
      <c r="K16" s="76"/>
      <c r="L16" s="76"/>
      <c r="M16" s="76"/>
      <c r="N16" s="76"/>
      <c r="O16" s="76"/>
      <c r="P16" s="76"/>
      <c r="Q16" s="78"/>
      <c r="R16" s="401">
        <v>25</v>
      </c>
      <c r="S16" s="402"/>
      <c r="T16" s="77"/>
      <c r="U16" s="76"/>
      <c r="V16" s="76"/>
      <c r="W16" s="76"/>
      <c r="X16" s="76"/>
      <c r="Y16" s="76"/>
      <c r="Z16" s="76"/>
      <c r="AA16" s="76"/>
      <c r="AB16" s="76"/>
      <c r="AC16" s="76"/>
      <c r="AD16" s="76"/>
      <c r="AE16" s="76"/>
      <c r="AF16" s="78"/>
      <c r="AG16" s="401">
        <v>45</v>
      </c>
      <c r="AH16" s="402"/>
      <c r="AI16" s="77"/>
      <c r="AJ16" s="76"/>
      <c r="AK16" s="76"/>
      <c r="AL16" s="76"/>
      <c r="AM16" s="76"/>
      <c r="AN16" s="76"/>
      <c r="AO16" s="76"/>
      <c r="AP16" s="76"/>
      <c r="AQ16" s="76"/>
      <c r="AR16" s="76"/>
      <c r="AS16" s="76"/>
      <c r="AT16" s="76"/>
      <c r="AU16" s="78"/>
      <c r="AV16" s="401">
        <v>65</v>
      </c>
      <c r="AW16" s="402"/>
      <c r="AX16" s="77"/>
      <c r="AY16" s="76"/>
      <c r="AZ16" s="76"/>
      <c r="BA16" s="76"/>
      <c r="BB16" s="76"/>
      <c r="BC16" s="76"/>
      <c r="BD16" s="76"/>
      <c r="BE16" s="76"/>
      <c r="BF16" s="76"/>
      <c r="BG16" s="76"/>
      <c r="BH16" s="76"/>
      <c r="BI16" s="76"/>
      <c r="BJ16" s="78"/>
      <c r="BL16" s="206"/>
      <c r="BM16" s="6"/>
    </row>
    <row r="17" spans="1:65" ht="30" customHeight="1">
      <c r="A17" s="206"/>
      <c r="C17" s="401">
        <v>6</v>
      </c>
      <c r="D17" s="402"/>
      <c r="E17" s="77"/>
      <c r="F17" s="76"/>
      <c r="G17" s="76"/>
      <c r="H17" s="76"/>
      <c r="I17" s="76"/>
      <c r="J17" s="76"/>
      <c r="K17" s="76"/>
      <c r="L17" s="76"/>
      <c r="M17" s="76"/>
      <c r="N17" s="76"/>
      <c r="O17" s="76"/>
      <c r="P17" s="76"/>
      <c r="Q17" s="78"/>
      <c r="R17" s="401">
        <v>26</v>
      </c>
      <c r="S17" s="402"/>
      <c r="T17" s="77"/>
      <c r="U17" s="76"/>
      <c r="V17" s="76"/>
      <c r="W17" s="76"/>
      <c r="X17" s="76"/>
      <c r="Y17" s="76"/>
      <c r="Z17" s="76"/>
      <c r="AA17" s="76"/>
      <c r="AB17" s="76"/>
      <c r="AC17" s="76"/>
      <c r="AD17" s="76"/>
      <c r="AE17" s="76"/>
      <c r="AF17" s="78"/>
      <c r="AG17" s="401">
        <v>46</v>
      </c>
      <c r="AH17" s="402"/>
      <c r="AI17" s="77"/>
      <c r="AJ17" s="76"/>
      <c r="AK17" s="76"/>
      <c r="AL17" s="76"/>
      <c r="AM17" s="76"/>
      <c r="AN17" s="76"/>
      <c r="AO17" s="76"/>
      <c r="AP17" s="76"/>
      <c r="AQ17" s="76"/>
      <c r="AR17" s="76"/>
      <c r="AS17" s="76"/>
      <c r="AT17" s="76"/>
      <c r="AU17" s="78"/>
      <c r="AV17" s="401">
        <v>66</v>
      </c>
      <c r="AW17" s="402"/>
      <c r="AX17" s="77"/>
      <c r="AY17" s="76"/>
      <c r="AZ17" s="76"/>
      <c r="BA17" s="76"/>
      <c r="BB17" s="76"/>
      <c r="BC17" s="76"/>
      <c r="BD17" s="76"/>
      <c r="BE17" s="76"/>
      <c r="BF17" s="76"/>
      <c r="BG17" s="76"/>
      <c r="BH17" s="76"/>
      <c r="BI17" s="76"/>
      <c r="BJ17" s="78"/>
      <c r="BL17" s="206"/>
      <c r="BM17" s="7"/>
    </row>
    <row r="18" spans="1:65" ht="30" customHeight="1">
      <c r="A18" s="206"/>
      <c r="C18" s="401">
        <v>7</v>
      </c>
      <c r="D18" s="402"/>
      <c r="E18" s="77"/>
      <c r="F18" s="76"/>
      <c r="G18" s="76"/>
      <c r="H18" s="76"/>
      <c r="I18" s="76"/>
      <c r="J18" s="76"/>
      <c r="K18" s="76"/>
      <c r="L18" s="76"/>
      <c r="M18" s="76"/>
      <c r="N18" s="76"/>
      <c r="O18" s="76"/>
      <c r="P18" s="76"/>
      <c r="Q18" s="78"/>
      <c r="R18" s="401">
        <v>27</v>
      </c>
      <c r="S18" s="402"/>
      <c r="T18" s="77"/>
      <c r="U18" s="76"/>
      <c r="V18" s="76"/>
      <c r="W18" s="76"/>
      <c r="X18" s="76"/>
      <c r="Y18" s="76"/>
      <c r="Z18" s="76"/>
      <c r="AA18" s="76"/>
      <c r="AB18" s="76"/>
      <c r="AC18" s="76"/>
      <c r="AD18" s="76"/>
      <c r="AE18" s="76"/>
      <c r="AF18" s="78"/>
      <c r="AG18" s="401">
        <v>47</v>
      </c>
      <c r="AH18" s="402"/>
      <c r="AI18" s="77"/>
      <c r="AJ18" s="76"/>
      <c r="AK18" s="76"/>
      <c r="AL18" s="76"/>
      <c r="AM18" s="76"/>
      <c r="AN18" s="76"/>
      <c r="AO18" s="76"/>
      <c r="AP18" s="76"/>
      <c r="AQ18" s="76"/>
      <c r="AR18" s="76"/>
      <c r="AS18" s="76"/>
      <c r="AT18" s="76"/>
      <c r="AU18" s="78"/>
      <c r="AV18" s="401">
        <v>67</v>
      </c>
      <c r="AW18" s="402"/>
      <c r="AX18" s="77"/>
      <c r="AY18" s="76"/>
      <c r="AZ18" s="76"/>
      <c r="BA18" s="76"/>
      <c r="BB18" s="76"/>
      <c r="BC18" s="76"/>
      <c r="BD18" s="76"/>
      <c r="BE18" s="76"/>
      <c r="BF18" s="76"/>
      <c r="BG18" s="76"/>
      <c r="BH18" s="76"/>
      <c r="BI18" s="76"/>
      <c r="BJ18" s="78"/>
      <c r="BL18" s="206"/>
      <c r="BM18" s="7"/>
    </row>
    <row r="19" spans="1:65" ht="30" customHeight="1">
      <c r="A19" s="206"/>
      <c r="C19" s="401">
        <v>8</v>
      </c>
      <c r="D19" s="402"/>
      <c r="E19" s="77"/>
      <c r="F19" s="76"/>
      <c r="G19" s="76"/>
      <c r="H19" s="76"/>
      <c r="I19" s="76"/>
      <c r="J19" s="76"/>
      <c r="K19" s="76"/>
      <c r="L19" s="76"/>
      <c r="M19" s="76"/>
      <c r="N19" s="76"/>
      <c r="O19" s="76"/>
      <c r="P19" s="76"/>
      <c r="Q19" s="78"/>
      <c r="R19" s="401">
        <v>28</v>
      </c>
      <c r="S19" s="402"/>
      <c r="T19" s="77"/>
      <c r="U19" s="76"/>
      <c r="V19" s="76"/>
      <c r="W19" s="76"/>
      <c r="X19" s="76"/>
      <c r="Y19" s="76"/>
      <c r="Z19" s="76"/>
      <c r="AA19" s="76"/>
      <c r="AB19" s="76"/>
      <c r="AC19" s="76"/>
      <c r="AD19" s="76"/>
      <c r="AE19" s="76"/>
      <c r="AF19" s="78"/>
      <c r="AG19" s="401">
        <v>48</v>
      </c>
      <c r="AH19" s="402"/>
      <c r="AI19" s="77"/>
      <c r="AJ19" s="76"/>
      <c r="AK19" s="76"/>
      <c r="AL19" s="76"/>
      <c r="AM19" s="76"/>
      <c r="AN19" s="76"/>
      <c r="AO19" s="76"/>
      <c r="AP19" s="76"/>
      <c r="AQ19" s="76"/>
      <c r="AR19" s="76"/>
      <c r="AS19" s="76"/>
      <c r="AT19" s="76"/>
      <c r="AU19" s="78"/>
      <c r="AV19" s="401">
        <v>68</v>
      </c>
      <c r="AW19" s="402"/>
      <c r="AX19" s="77"/>
      <c r="AY19" s="76"/>
      <c r="AZ19" s="76"/>
      <c r="BA19" s="76"/>
      <c r="BB19" s="76"/>
      <c r="BC19" s="76"/>
      <c r="BD19" s="76"/>
      <c r="BE19" s="76"/>
      <c r="BF19" s="76"/>
      <c r="BG19" s="76"/>
      <c r="BH19" s="76"/>
      <c r="BI19" s="76"/>
      <c r="BJ19" s="78"/>
      <c r="BL19" s="206"/>
    </row>
    <row r="20" spans="1:65" ht="30" customHeight="1">
      <c r="A20" s="206"/>
      <c r="C20" s="401">
        <v>9</v>
      </c>
      <c r="D20" s="402"/>
      <c r="E20" s="77"/>
      <c r="F20" s="76"/>
      <c r="G20" s="76"/>
      <c r="H20" s="76"/>
      <c r="I20" s="76"/>
      <c r="J20" s="76"/>
      <c r="K20" s="76"/>
      <c r="L20" s="76"/>
      <c r="M20" s="76"/>
      <c r="N20" s="76"/>
      <c r="O20" s="76"/>
      <c r="P20" s="76"/>
      <c r="Q20" s="78"/>
      <c r="R20" s="401">
        <v>29</v>
      </c>
      <c r="S20" s="402"/>
      <c r="T20" s="77"/>
      <c r="U20" s="76"/>
      <c r="V20" s="76"/>
      <c r="W20" s="76"/>
      <c r="X20" s="76"/>
      <c r="Y20" s="76"/>
      <c r="Z20" s="76"/>
      <c r="AA20" s="76"/>
      <c r="AB20" s="76"/>
      <c r="AC20" s="76"/>
      <c r="AD20" s="76"/>
      <c r="AE20" s="76"/>
      <c r="AF20" s="78"/>
      <c r="AG20" s="401">
        <v>49</v>
      </c>
      <c r="AH20" s="402"/>
      <c r="AI20" s="77"/>
      <c r="AJ20" s="76"/>
      <c r="AK20" s="76"/>
      <c r="AL20" s="76"/>
      <c r="AM20" s="76"/>
      <c r="AN20" s="76"/>
      <c r="AO20" s="76"/>
      <c r="AP20" s="76"/>
      <c r="AQ20" s="76"/>
      <c r="AR20" s="76"/>
      <c r="AS20" s="76"/>
      <c r="AT20" s="76"/>
      <c r="AU20" s="78"/>
      <c r="AV20" s="401">
        <v>69</v>
      </c>
      <c r="AW20" s="402"/>
      <c r="AX20" s="77"/>
      <c r="AY20" s="76"/>
      <c r="AZ20" s="76"/>
      <c r="BA20" s="76"/>
      <c r="BB20" s="76"/>
      <c r="BC20" s="76"/>
      <c r="BD20" s="76"/>
      <c r="BE20" s="76"/>
      <c r="BF20" s="76"/>
      <c r="BG20" s="76"/>
      <c r="BH20" s="76"/>
      <c r="BI20" s="76"/>
      <c r="BJ20" s="78"/>
      <c r="BL20" s="206"/>
    </row>
    <row r="21" spans="1:65" ht="30" customHeight="1">
      <c r="A21" s="206"/>
      <c r="C21" s="401">
        <v>10</v>
      </c>
      <c r="D21" s="402"/>
      <c r="E21" s="77"/>
      <c r="F21" s="76"/>
      <c r="G21" s="76"/>
      <c r="H21" s="76"/>
      <c r="I21" s="76"/>
      <c r="J21" s="76"/>
      <c r="K21" s="76"/>
      <c r="L21" s="76"/>
      <c r="M21" s="76"/>
      <c r="N21" s="76"/>
      <c r="O21" s="76"/>
      <c r="P21" s="76"/>
      <c r="Q21" s="78"/>
      <c r="R21" s="401">
        <v>30</v>
      </c>
      <c r="S21" s="402"/>
      <c r="T21" s="77"/>
      <c r="U21" s="76"/>
      <c r="V21" s="76"/>
      <c r="W21" s="76"/>
      <c r="X21" s="76"/>
      <c r="Y21" s="76"/>
      <c r="Z21" s="76"/>
      <c r="AA21" s="76"/>
      <c r="AB21" s="76"/>
      <c r="AC21" s="76"/>
      <c r="AD21" s="76"/>
      <c r="AE21" s="76"/>
      <c r="AF21" s="78"/>
      <c r="AG21" s="401">
        <v>50</v>
      </c>
      <c r="AH21" s="402"/>
      <c r="AI21" s="77"/>
      <c r="AJ21" s="76"/>
      <c r="AK21" s="76"/>
      <c r="AL21" s="76"/>
      <c r="AM21" s="76"/>
      <c r="AN21" s="76"/>
      <c r="AO21" s="76"/>
      <c r="AP21" s="76"/>
      <c r="AQ21" s="76"/>
      <c r="AR21" s="76"/>
      <c r="AS21" s="76"/>
      <c r="AT21" s="76"/>
      <c r="AU21" s="78"/>
      <c r="AV21" s="401">
        <v>70</v>
      </c>
      <c r="AW21" s="402"/>
      <c r="AX21" s="77"/>
      <c r="AY21" s="76"/>
      <c r="AZ21" s="76"/>
      <c r="BA21" s="76"/>
      <c r="BB21" s="76"/>
      <c r="BC21" s="76"/>
      <c r="BD21" s="76"/>
      <c r="BE21" s="76"/>
      <c r="BF21" s="76"/>
      <c r="BG21" s="76"/>
      <c r="BH21" s="76"/>
      <c r="BI21" s="76"/>
      <c r="BJ21" s="78"/>
      <c r="BL21" s="206"/>
    </row>
    <row r="22" spans="1:65" ht="30" customHeight="1">
      <c r="A22" s="206"/>
      <c r="C22" s="401">
        <v>11</v>
      </c>
      <c r="D22" s="402"/>
      <c r="E22" s="77"/>
      <c r="F22" s="76"/>
      <c r="G22" s="76"/>
      <c r="H22" s="76"/>
      <c r="I22" s="76"/>
      <c r="J22" s="76"/>
      <c r="K22" s="76"/>
      <c r="L22" s="76"/>
      <c r="M22" s="76"/>
      <c r="N22" s="76"/>
      <c r="O22" s="76"/>
      <c r="P22" s="76"/>
      <c r="Q22" s="78"/>
      <c r="R22" s="401">
        <v>31</v>
      </c>
      <c r="S22" s="402"/>
      <c r="T22" s="77"/>
      <c r="U22" s="76"/>
      <c r="V22" s="76"/>
      <c r="W22" s="76"/>
      <c r="X22" s="76"/>
      <c r="Y22" s="76"/>
      <c r="Z22" s="76"/>
      <c r="AA22" s="76"/>
      <c r="AB22" s="76"/>
      <c r="AC22" s="76"/>
      <c r="AD22" s="76"/>
      <c r="AE22" s="76"/>
      <c r="AF22" s="78"/>
      <c r="AG22" s="401">
        <v>51</v>
      </c>
      <c r="AH22" s="402"/>
      <c r="AI22" s="77"/>
      <c r="AJ22" s="76"/>
      <c r="AK22" s="76"/>
      <c r="AL22" s="76"/>
      <c r="AM22" s="76"/>
      <c r="AN22" s="76"/>
      <c r="AO22" s="76"/>
      <c r="AP22" s="76"/>
      <c r="AQ22" s="76"/>
      <c r="AR22" s="76"/>
      <c r="AS22" s="76"/>
      <c r="AT22" s="76"/>
      <c r="AU22" s="78"/>
      <c r="AV22" s="401">
        <v>71</v>
      </c>
      <c r="AW22" s="402"/>
      <c r="AX22" s="77"/>
      <c r="AY22" s="76"/>
      <c r="AZ22" s="76"/>
      <c r="BA22" s="76"/>
      <c r="BB22" s="76"/>
      <c r="BC22" s="76"/>
      <c r="BD22" s="76"/>
      <c r="BE22" s="76"/>
      <c r="BF22" s="76"/>
      <c r="BG22" s="76"/>
      <c r="BH22" s="76"/>
      <c r="BI22" s="76"/>
      <c r="BJ22" s="78"/>
      <c r="BL22" s="206"/>
      <c r="BM22" s="6"/>
    </row>
    <row r="23" spans="1:65" ht="30" customHeight="1">
      <c r="A23" s="206"/>
      <c r="C23" s="401">
        <v>12</v>
      </c>
      <c r="D23" s="402"/>
      <c r="E23" s="77"/>
      <c r="F23" s="76"/>
      <c r="G23" s="76"/>
      <c r="H23" s="76"/>
      <c r="I23" s="76"/>
      <c r="J23" s="76"/>
      <c r="K23" s="76"/>
      <c r="L23" s="76"/>
      <c r="M23" s="76"/>
      <c r="N23" s="76"/>
      <c r="O23" s="76"/>
      <c r="P23" s="76"/>
      <c r="Q23" s="78"/>
      <c r="R23" s="401">
        <v>32</v>
      </c>
      <c r="S23" s="402"/>
      <c r="T23" s="77"/>
      <c r="U23" s="76"/>
      <c r="V23" s="76"/>
      <c r="W23" s="76"/>
      <c r="X23" s="76"/>
      <c r="Y23" s="76"/>
      <c r="Z23" s="76"/>
      <c r="AA23" s="76"/>
      <c r="AB23" s="76"/>
      <c r="AC23" s="76"/>
      <c r="AD23" s="76"/>
      <c r="AE23" s="76"/>
      <c r="AF23" s="78"/>
      <c r="AG23" s="401">
        <v>52</v>
      </c>
      <c r="AH23" s="402"/>
      <c r="AI23" s="77"/>
      <c r="AJ23" s="76"/>
      <c r="AK23" s="76"/>
      <c r="AL23" s="76"/>
      <c r="AM23" s="76"/>
      <c r="AN23" s="76"/>
      <c r="AO23" s="76"/>
      <c r="AP23" s="76"/>
      <c r="AQ23" s="76"/>
      <c r="AR23" s="76"/>
      <c r="AS23" s="76"/>
      <c r="AT23" s="76"/>
      <c r="AU23" s="78"/>
      <c r="AV23" s="401">
        <v>72</v>
      </c>
      <c r="AW23" s="402"/>
      <c r="AX23" s="77"/>
      <c r="AY23" s="76"/>
      <c r="AZ23" s="76"/>
      <c r="BA23" s="76"/>
      <c r="BB23" s="76"/>
      <c r="BC23" s="76"/>
      <c r="BD23" s="76"/>
      <c r="BE23" s="76"/>
      <c r="BF23" s="76"/>
      <c r="BG23" s="76"/>
      <c r="BH23" s="76"/>
      <c r="BI23" s="76"/>
      <c r="BJ23" s="78"/>
      <c r="BL23" s="206"/>
      <c r="BM23" s="6"/>
    </row>
    <row r="24" spans="1:65" ht="30" customHeight="1">
      <c r="A24" s="206"/>
      <c r="C24" s="401">
        <v>13</v>
      </c>
      <c r="D24" s="402"/>
      <c r="E24" s="77"/>
      <c r="F24" s="76"/>
      <c r="G24" s="76"/>
      <c r="H24" s="76"/>
      <c r="I24" s="76"/>
      <c r="J24" s="76"/>
      <c r="K24" s="76"/>
      <c r="L24" s="76"/>
      <c r="M24" s="76"/>
      <c r="N24" s="76"/>
      <c r="O24" s="76"/>
      <c r="P24" s="76"/>
      <c r="Q24" s="78"/>
      <c r="R24" s="401">
        <v>33</v>
      </c>
      <c r="S24" s="402"/>
      <c r="T24" s="77"/>
      <c r="U24" s="76"/>
      <c r="V24" s="76"/>
      <c r="W24" s="76"/>
      <c r="X24" s="76"/>
      <c r="Y24" s="76"/>
      <c r="Z24" s="76"/>
      <c r="AA24" s="76"/>
      <c r="AB24" s="76"/>
      <c r="AC24" s="76"/>
      <c r="AD24" s="76"/>
      <c r="AE24" s="76"/>
      <c r="AF24" s="78"/>
      <c r="AG24" s="401">
        <v>53</v>
      </c>
      <c r="AH24" s="402"/>
      <c r="AI24" s="77"/>
      <c r="AJ24" s="76"/>
      <c r="AK24" s="76"/>
      <c r="AL24" s="76"/>
      <c r="AM24" s="76"/>
      <c r="AN24" s="76"/>
      <c r="AO24" s="76"/>
      <c r="AP24" s="76"/>
      <c r="AQ24" s="76"/>
      <c r="AR24" s="76"/>
      <c r="AS24" s="76"/>
      <c r="AT24" s="76"/>
      <c r="AU24" s="78"/>
      <c r="AV24" s="401">
        <v>73</v>
      </c>
      <c r="AW24" s="402"/>
      <c r="AX24" s="77"/>
      <c r="AY24" s="76"/>
      <c r="AZ24" s="76"/>
      <c r="BA24" s="76"/>
      <c r="BB24" s="76"/>
      <c r="BC24" s="76"/>
      <c r="BD24" s="76"/>
      <c r="BE24" s="76"/>
      <c r="BF24" s="76"/>
      <c r="BG24" s="76"/>
      <c r="BH24" s="76"/>
      <c r="BI24" s="76"/>
      <c r="BJ24" s="78"/>
      <c r="BL24" s="206"/>
      <c r="BM24" s="6"/>
    </row>
    <row r="25" spans="1:65" ht="30" customHeight="1">
      <c r="A25" s="206"/>
      <c r="C25" s="401">
        <v>14</v>
      </c>
      <c r="D25" s="402"/>
      <c r="E25" s="77"/>
      <c r="F25" s="76"/>
      <c r="G25" s="76"/>
      <c r="H25" s="76"/>
      <c r="I25" s="76"/>
      <c r="J25" s="76"/>
      <c r="K25" s="76"/>
      <c r="L25" s="76"/>
      <c r="M25" s="76"/>
      <c r="N25" s="76"/>
      <c r="O25" s="76"/>
      <c r="P25" s="76"/>
      <c r="Q25" s="78"/>
      <c r="R25" s="401">
        <v>34</v>
      </c>
      <c r="S25" s="402"/>
      <c r="T25" s="77"/>
      <c r="U25" s="76"/>
      <c r="V25" s="76"/>
      <c r="W25" s="76"/>
      <c r="X25" s="76"/>
      <c r="Y25" s="76"/>
      <c r="Z25" s="76"/>
      <c r="AA25" s="76"/>
      <c r="AB25" s="76"/>
      <c r="AC25" s="76"/>
      <c r="AD25" s="76"/>
      <c r="AE25" s="76"/>
      <c r="AF25" s="78"/>
      <c r="AG25" s="401">
        <v>54</v>
      </c>
      <c r="AH25" s="402"/>
      <c r="AI25" s="77"/>
      <c r="AJ25" s="76"/>
      <c r="AK25" s="76"/>
      <c r="AL25" s="76"/>
      <c r="AM25" s="76"/>
      <c r="AN25" s="76"/>
      <c r="AO25" s="76"/>
      <c r="AP25" s="76"/>
      <c r="AQ25" s="76"/>
      <c r="AR25" s="76"/>
      <c r="AS25" s="76"/>
      <c r="AT25" s="76"/>
      <c r="AU25" s="78"/>
      <c r="AV25" s="401">
        <v>74</v>
      </c>
      <c r="AW25" s="402"/>
      <c r="AX25" s="77"/>
      <c r="AY25" s="76"/>
      <c r="AZ25" s="76"/>
      <c r="BA25" s="76"/>
      <c r="BB25" s="76"/>
      <c r="BC25" s="76"/>
      <c r="BD25" s="76"/>
      <c r="BE25" s="76"/>
      <c r="BF25" s="76"/>
      <c r="BG25" s="76"/>
      <c r="BH25" s="76"/>
      <c r="BI25" s="76"/>
      <c r="BJ25" s="78"/>
      <c r="BL25" s="206"/>
      <c r="BM25" s="6"/>
    </row>
    <row r="26" spans="1:65" ht="30" customHeight="1">
      <c r="A26" s="206"/>
      <c r="C26" s="401">
        <v>15</v>
      </c>
      <c r="D26" s="402"/>
      <c r="E26" s="77"/>
      <c r="F26" s="76"/>
      <c r="G26" s="76"/>
      <c r="H26" s="76"/>
      <c r="I26" s="76"/>
      <c r="J26" s="76"/>
      <c r="K26" s="76"/>
      <c r="L26" s="76"/>
      <c r="M26" s="76"/>
      <c r="N26" s="76"/>
      <c r="O26" s="76"/>
      <c r="P26" s="76"/>
      <c r="Q26" s="78"/>
      <c r="R26" s="401">
        <v>35</v>
      </c>
      <c r="S26" s="402"/>
      <c r="T26" s="77"/>
      <c r="U26" s="76"/>
      <c r="V26" s="76"/>
      <c r="W26" s="76"/>
      <c r="X26" s="76"/>
      <c r="Y26" s="76"/>
      <c r="Z26" s="76"/>
      <c r="AA26" s="76"/>
      <c r="AB26" s="76"/>
      <c r="AC26" s="76"/>
      <c r="AD26" s="76"/>
      <c r="AE26" s="76"/>
      <c r="AF26" s="78"/>
      <c r="AG26" s="401">
        <v>55</v>
      </c>
      <c r="AH26" s="402"/>
      <c r="AI26" s="77"/>
      <c r="AJ26" s="76"/>
      <c r="AK26" s="76"/>
      <c r="AL26" s="76"/>
      <c r="AM26" s="76"/>
      <c r="AN26" s="76"/>
      <c r="AO26" s="76"/>
      <c r="AP26" s="76"/>
      <c r="AQ26" s="76"/>
      <c r="AR26" s="76"/>
      <c r="AS26" s="76"/>
      <c r="AT26" s="76"/>
      <c r="AU26" s="78"/>
      <c r="AV26" s="401">
        <v>75</v>
      </c>
      <c r="AW26" s="402"/>
      <c r="AX26" s="77"/>
      <c r="AY26" s="76"/>
      <c r="AZ26" s="76"/>
      <c r="BA26" s="76"/>
      <c r="BB26" s="76"/>
      <c r="BC26" s="76"/>
      <c r="BD26" s="76"/>
      <c r="BE26" s="76"/>
      <c r="BF26" s="76"/>
      <c r="BG26" s="76"/>
      <c r="BH26" s="76"/>
      <c r="BI26" s="76"/>
      <c r="BJ26" s="78"/>
      <c r="BL26" s="206"/>
    </row>
    <row r="27" spans="1:65" ht="30" customHeight="1">
      <c r="A27" s="206"/>
      <c r="C27" s="401">
        <v>16</v>
      </c>
      <c r="D27" s="402"/>
      <c r="E27" s="77"/>
      <c r="F27" s="76"/>
      <c r="G27" s="76"/>
      <c r="H27" s="76"/>
      <c r="I27" s="76"/>
      <c r="J27" s="76"/>
      <c r="K27" s="76"/>
      <c r="L27" s="76"/>
      <c r="M27" s="76"/>
      <c r="N27" s="76"/>
      <c r="O27" s="76"/>
      <c r="P27" s="76"/>
      <c r="Q27" s="78"/>
      <c r="R27" s="401">
        <v>36</v>
      </c>
      <c r="S27" s="402"/>
      <c r="T27" s="77"/>
      <c r="U27" s="76"/>
      <c r="V27" s="76"/>
      <c r="W27" s="76"/>
      <c r="X27" s="76"/>
      <c r="Y27" s="76"/>
      <c r="Z27" s="76"/>
      <c r="AA27" s="76"/>
      <c r="AB27" s="76"/>
      <c r="AC27" s="76"/>
      <c r="AD27" s="76"/>
      <c r="AE27" s="76"/>
      <c r="AF27" s="78"/>
      <c r="AG27" s="401">
        <v>56</v>
      </c>
      <c r="AH27" s="402"/>
      <c r="AI27" s="77"/>
      <c r="AJ27" s="76"/>
      <c r="AK27" s="76"/>
      <c r="AL27" s="76"/>
      <c r="AM27" s="76"/>
      <c r="AN27" s="76"/>
      <c r="AO27" s="76"/>
      <c r="AP27" s="76"/>
      <c r="AQ27" s="76"/>
      <c r="AR27" s="76"/>
      <c r="AS27" s="76"/>
      <c r="AT27" s="76"/>
      <c r="AU27" s="78"/>
      <c r="AV27" s="401">
        <v>76</v>
      </c>
      <c r="AW27" s="402"/>
      <c r="AX27" s="77"/>
      <c r="AY27" s="76"/>
      <c r="AZ27" s="76"/>
      <c r="BA27" s="76"/>
      <c r="BB27" s="76"/>
      <c r="BC27" s="76"/>
      <c r="BD27" s="76"/>
      <c r="BE27" s="76"/>
      <c r="BF27" s="76"/>
      <c r="BG27" s="76"/>
      <c r="BH27" s="76"/>
      <c r="BI27" s="76"/>
      <c r="BJ27" s="78"/>
      <c r="BL27" s="206"/>
    </row>
    <row r="28" spans="1:65" ht="30" customHeight="1">
      <c r="A28" s="206"/>
      <c r="C28" s="401">
        <v>17</v>
      </c>
      <c r="D28" s="402"/>
      <c r="E28" s="77"/>
      <c r="F28" s="76"/>
      <c r="G28" s="76"/>
      <c r="H28" s="76"/>
      <c r="I28" s="76"/>
      <c r="J28" s="76"/>
      <c r="K28" s="76"/>
      <c r="L28" s="76"/>
      <c r="M28" s="76"/>
      <c r="N28" s="76"/>
      <c r="O28" s="76"/>
      <c r="P28" s="76"/>
      <c r="Q28" s="78"/>
      <c r="R28" s="401">
        <v>37</v>
      </c>
      <c r="S28" s="402"/>
      <c r="T28" s="77"/>
      <c r="U28" s="76"/>
      <c r="V28" s="76"/>
      <c r="W28" s="76"/>
      <c r="X28" s="76"/>
      <c r="Y28" s="76"/>
      <c r="Z28" s="76"/>
      <c r="AA28" s="76"/>
      <c r="AB28" s="76"/>
      <c r="AC28" s="76"/>
      <c r="AD28" s="76"/>
      <c r="AE28" s="76"/>
      <c r="AF28" s="78"/>
      <c r="AG28" s="401">
        <v>57</v>
      </c>
      <c r="AH28" s="402"/>
      <c r="AI28" s="77"/>
      <c r="AJ28" s="76"/>
      <c r="AK28" s="76"/>
      <c r="AL28" s="76"/>
      <c r="AM28" s="76"/>
      <c r="AN28" s="76"/>
      <c r="AO28" s="76"/>
      <c r="AP28" s="76"/>
      <c r="AQ28" s="76"/>
      <c r="AR28" s="76"/>
      <c r="AS28" s="76"/>
      <c r="AT28" s="76"/>
      <c r="AU28" s="78"/>
      <c r="AV28" s="401">
        <v>77</v>
      </c>
      <c r="AW28" s="402"/>
      <c r="AX28" s="77"/>
      <c r="AY28" s="76"/>
      <c r="AZ28" s="76"/>
      <c r="BA28" s="76"/>
      <c r="BB28" s="76"/>
      <c r="BC28" s="76"/>
      <c r="BD28" s="76"/>
      <c r="BE28" s="76"/>
      <c r="BF28" s="76"/>
      <c r="BG28" s="76"/>
      <c r="BH28" s="76"/>
      <c r="BI28" s="76"/>
      <c r="BJ28" s="78"/>
      <c r="BL28" s="206"/>
    </row>
    <row r="29" spans="1:65" ht="30" customHeight="1">
      <c r="A29" s="206"/>
      <c r="C29" s="401">
        <v>18</v>
      </c>
      <c r="D29" s="402"/>
      <c r="E29" s="77"/>
      <c r="F29" s="76"/>
      <c r="G29" s="76"/>
      <c r="H29" s="76"/>
      <c r="I29" s="76"/>
      <c r="J29" s="76"/>
      <c r="K29" s="76"/>
      <c r="L29" s="76"/>
      <c r="M29" s="76"/>
      <c r="N29" s="76"/>
      <c r="O29" s="76"/>
      <c r="P29" s="76"/>
      <c r="Q29" s="78"/>
      <c r="R29" s="401">
        <v>38</v>
      </c>
      <c r="S29" s="402"/>
      <c r="T29" s="77"/>
      <c r="U29" s="76"/>
      <c r="V29" s="76"/>
      <c r="W29" s="76"/>
      <c r="X29" s="76"/>
      <c r="Y29" s="76"/>
      <c r="Z29" s="76"/>
      <c r="AA29" s="76"/>
      <c r="AB29" s="76"/>
      <c r="AC29" s="76"/>
      <c r="AD29" s="76"/>
      <c r="AE29" s="76"/>
      <c r="AF29" s="78"/>
      <c r="AG29" s="401">
        <v>58</v>
      </c>
      <c r="AH29" s="402"/>
      <c r="AI29" s="77"/>
      <c r="AJ29" s="76"/>
      <c r="AK29" s="76"/>
      <c r="AL29" s="76"/>
      <c r="AM29" s="76"/>
      <c r="AN29" s="76"/>
      <c r="AO29" s="76"/>
      <c r="AP29" s="76"/>
      <c r="AQ29" s="76"/>
      <c r="AR29" s="76"/>
      <c r="AS29" s="76"/>
      <c r="AT29" s="76"/>
      <c r="AU29" s="78"/>
      <c r="AV29" s="401">
        <v>78</v>
      </c>
      <c r="AW29" s="402"/>
      <c r="AX29" s="77"/>
      <c r="AY29" s="76"/>
      <c r="AZ29" s="76"/>
      <c r="BA29" s="76"/>
      <c r="BB29" s="76"/>
      <c r="BC29" s="76"/>
      <c r="BD29" s="76"/>
      <c r="BE29" s="76"/>
      <c r="BF29" s="76"/>
      <c r="BG29" s="76"/>
      <c r="BH29" s="76"/>
      <c r="BI29" s="76"/>
      <c r="BJ29" s="78"/>
      <c r="BL29" s="206"/>
    </row>
    <row r="30" spans="1:65" ht="30" customHeight="1">
      <c r="A30" s="206"/>
      <c r="C30" s="401">
        <v>19</v>
      </c>
      <c r="D30" s="402"/>
      <c r="E30" s="77"/>
      <c r="F30" s="76"/>
      <c r="G30" s="76"/>
      <c r="H30" s="76"/>
      <c r="I30" s="76"/>
      <c r="J30" s="76"/>
      <c r="K30" s="76"/>
      <c r="L30" s="76"/>
      <c r="M30" s="76"/>
      <c r="N30" s="76"/>
      <c r="O30" s="76"/>
      <c r="P30" s="76"/>
      <c r="Q30" s="78"/>
      <c r="R30" s="401">
        <v>39</v>
      </c>
      <c r="S30" s="402"/>
      <c r="T30" s="77"/>
      <c r="U30" s="76"/>
      <c r="V30" s="76"/>
      <c r="W30" s="76"/>
      <c r="X30" s="76"/>
      <c r="Y30" s="76"/>
      <c r="Z30" s="76"/>
      <c r="AA30" s="76"/>
      <c r="AB30" s="76"/>
      <c r="AC30" s="76"/>
      <c r="AD30" s="76"/>
      <c r="AE30" s="76"/>
      <c r="AF30" s="78"/>
      <c r="AG30" s="401">
        <v>59</v>
      </c>
      <c r="AH30" s="402"/>
      <c r="AI30" s="77"/>
      <c r="AJ30" s="76"/>
      <c r="AK30" s="76"/>
      <c r="AL30" s="76"/>
      <c r="AM30" s="76"/>
      <c r="AN30" s="76"/>
      <c r="AO30" s="76"/>
      <c r="AP30" s="76"/>
      <c r="AQ30" s="76"/>
      <c r="AR30" s="76"/>
      <c r="AS30" s="76"/>
      <c r="AT30" s="76"/>
      <c r="AU30" s="78"/>
      <c r="AV30" s="401">
        <v>79</v>
      </c>
      <c r="AW30" s="402"/>
      <c r="AX30" s="77"/>
      <c r="AY30" s="76"/>
      <c r="AZ30" s="76"/>
      <c r="BA30" s="76"/>
      <c r="BB30" s="76"/>
      <c r="BC30" s="76"/>
      <c r="BD30" s="76"/>
      <c r="BE30" s="76"/>
      <c r="BF30" s="76"/>
      <c r="BG30" s="76"/>
      <c r="BH30" s="76"/>
      <c r="BI30" s="76"/>
      <c r="BJ30" s="78"/>
      <c r="BL30" s="206"/>
    </row>
    <row r="31" spans="1:65" s="21" customFormat="1" ht="30" customHeight="1">
      <c r="A31" s="209"/>
      <c r="C31" s="401">
        <v>20</v>
      </c>
      <c r="D31" s="402"/>
      <c r="E31" s="79"/>
      <c r="F31" s="80"/>
      <c r="G31" s="80"/>
      <c r="H31" s="80"/>
      <c r="I31" s="80"/>
      <c r="J31" s="80"/>
      <c r="K31" s="80"/>
      <c r="L31" s="80"/>
      <c r="M31" s="80"/>
      <c r="N31" s="80"/>
      <c r="O31" s="80"/>
      <c r="P31" s="80"/>
      <c r="Q31" s="81"/>
      <c r="R31" s="401">
        <v>40</v>
      </c>
      <c r="S31" s="402"/>
      <c r="T31" s="79"/>
      <c r="U31" s="80"/>
      <c r="V31" s="80"/>
      <c r="W31" s="80"/>
      <c r="X31" s="80"/>
      <c r="Y31" s="80"/>
      <c r="Z31" s="80"/>
      <c r="AA31" s="80"/>
      <c r="AB31" s="80"/>
      <c r="AC31" s="80"/>
      <c r="AD31" s="80"/>
      <c r="AE31" s="80"/>
      <c r="AF31" s="81"/>
      <c r="AG31" s="401">
        <v>60</v>
      </c>
      <c r="AH31" s="402"/>
      <c r="AI31" s="79"/>
      <c r="AJ31" s="80"/>
      <c r="AK31" s="80"/>
      <c r="AL31" s="80"/>
      <c r="AM31" s="80"/>
      <c r="AN31" s="80"/>
      <c r="AO31" s="80"/>
      <c r="AP31" s="80"/>
      <c r="AQ31" s="80"/>
      <c r="AR31" s="80"/>
      <c r="AS31" s="80"/>
      <c r="AT31" s="80"/>
      <c r="AU31" s="81"/>
      <c r="AV31" s="401">
        <v>80</v>
      </c>
      <c r="AW31" s="402"/>
      <c r="AX31" s="79"/>
      <c r="AY31" s="80"/>
      <c r="AZ31" s="80"/>
      <c r="BA31" s="80"/>
      <c r="BB31" s="80"/>
      <c r="BC31" s="80"/>
      <c r="BD31" s="80"/>
      <c r="BE31" s="80"/>
      <c r="BF31" s="80"/>
      <c r="BG31" s="80"/>
      <c r="BH31" s="80"/>
      <c r="BI31" s="80"/>
      <c r="BJ31" s="81"/>
      <c r="BL31" s="209"/>
    </row>
    <row r="32" spans="1:65" ht="22.5" customHeight="1">
      <c r="A32" s="206"/>
      <c r="C32" s="82"/>
      <c r="D32" s="82" t="s">
        <v>104</v>
      </c>
      <c r="E32" s="82"/>
      <c r="F32" s="82"/>
      <c r="G32" s="82"/>
      <c r="H32" s="82"/>
      <c r="I32" s="82"/>
      <c r="J32" s="8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75"/>
      <c r="AU32" s="75"/>
      <c r="AV32" s="75"/>
      <c r="AW32" s="75"/>
      <c r="AX32" s="75"/>
      <c r="AY32" s="82"/>
      <c r="AZ32" s="84"/>
      <c r="BA32" s="84"/>
      <c r="BB32" s="84"/>
      <c r="BC32" s="84"/>
      <c r="BD32" s="84"/>
      <c r="BE32" s="84"/>
      <c r="BF32" s="84"/>
      <c r="BG32" s="84"/>
      <c r="BH32" s="84"/>
      <c r="BI32" s="84"/>
      <c r="BJ32" s="84"/>
      <c r="BL32" s="206"/>
    </row>
    <row r="33" spans="1:66" ht="7.5" customHeight="1" thickBot="1">
      <c r="A33" s="206"/>
      <c r="B33" s="2"/>
      <c r="C33" s="2"/>
      <c r="D33" s="1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06"/>
    </row>
    <row r="34" spans="1:66" ht="7.5" customHeight="1" thickTop="1">
      <c r="A34" s="206"/>
      <c r="B34" s="18"/>
      <c r="C34" s="18"/>
      <c r="D34" s="19"/>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206"/>
    </row>
    <row r="35" spans="1:66" ht="13.5" customHeight="1">
      <c r="A35" s="206"/>
      <c r="C35" s="6"/>
      <c r="D35" s="6"/>
      <c r="E35" s="6"/>
      <c r="F35" s="6"/>
      <c r="G35" s="6"/>
      <c r="H35" s="6"/>
      <c r="I35" s="6"/>
      <c r="M35" s="412" t="s">
        <v>58</v>
      </c>
      <c r="N35" s="412"/>
      <c r="O35" s="412"/>
      <c r="P35" s="412"/>
      <c r="Q35" s="412"/>
      <c r="R35" s="412"/>
      <c r="S35" s="412"/>
      <c r="T35" s="412"/>
      <c r="U35" s="412"/>
      <c r="V35" s="412"/>
      <c r="W35" s="412"/>
      <c r="X35" s="412"/>
      <c r="Y35" s="412"/>
      <c r="Z35" s="412"/>
      <c r="AA35" s="412"/>
      <c r="AB35" s="412"/>
      <c r="AC35" s="412"/>
      <c r="AD35" s="412"/>
      <c r="AE35" s="412"/>
      <c r="AF35" s="412"/>
      <c r="AG35" s="412"/>
      <c r="AH35" s="412"/>
      <c r="AJ35" s="8" t="s">
        <v>21</v>
      </c>
      <c r="AK35" s="6"/>
      <c r="AL35" s="6"/>
      <c r="BL35" s="206"/>
    </row>
    <row r="36" spans="1:66" ht="13.5" customHeight="1">
      <c r="A36" s="206"/>
      <c r="C36" s="6"/>
      <c r="D36" s="6"/>
      <c r="E36" s="6"/>
      <c r="F36" s="6"/>
      <c r="G36" s="6"/>
      <c r="H36" s="6"/>
      <c r="I36" s="6"/>
      <c r="M36" s="412"/>
      <c r="N36" s="412"/>
      <c r="O36" s="412"/>
      <c r="P36" s="412"/>
      <c r="Q36" s="412"/>
      <c r="R36" s="412"/>
      <c r="S36" s="412"/>
      <c r="T36" s="412"/>
      <c r="U36" s="412"/>
      <c r="V36" s="412"/>
      <c r="W36" s="412"/>
      <c r="X36" s="412"/>
      <c r="Y36" s="412"/>
      <c r="Z36" s="412"/>
      <c r="AA36" s="412"/>
      <c r="AB36" s="412"/>
      <c r="AC36" s="412"/>
      <c r="AD36" s="412"/>
      <c r="AE36" s="412"/>
      <c r="AF36" s="412"/>
      <c r="AG36" s="412"/>
      <c r="AH36" s="412"/>
      <c r="AJ36" s="8" t="s">
        <v>22</v>
      </c>
      <c r="AK36" s="6"/>
      <c r="AL36" s="6"/>
      <c r="BL36" s="206"/>
    </row>
    <row r="37" spans="1:66" ht="13.5" customHeight="1">
      <c r="A37" s="206"/>
      <c r="M37" s="412"/>
      <c r="N37" s="412"/>
      <c r="O37" s="412"/>
      <c r="P37" s="412"/>
      <c r="Q37" s="412"/>
      <c r="R37" s="412"/>
      <c r="S37" s="412"/>
      <c r="T37" s="412"/>
      <c r="U37" s="412"/>
      <c r="V37" s="412"/>
      <c r="W37" s="412"/>
      <c r="X37" s="412"/>
      <c r="Y37" s="412"/>
      <c r="Z37" s="412"/>
      <c r="AA37" s="412"/>
      <c r="AB37" s="412"/>
      <c r="AC37" s="412"/>
      <c r="AD37" s="412"/>
      <c r="AE37" s="412"/>
      <c r="AF37" s="412"/>
      <c r="AG37" s="412"/>
      <c r="AH37" s="412"/>
      <c r="AJ37" s="23" t="s">
        <v>77</v>
      </c>
      <c r="BL37" s="206"/>
    </row>
    <row r="38" spans="1:66" ht="16.5" customHeight="1">
      <c r="A38" s="206"/>
      <c r="M38" s="43"/>
      <c r="N38" s="43"/>
      <c r="O38" s="43"/>
      <c r="P38" s="43"/>
      <c r="Q38" s="43"/>
      <c r="R38" s="43"/>
      <c r="S38" s="43"/>
      <c r="T38" s="43"/>
      <c r="U38" s="43"/>
      <c r="V38" s="43"/>
      <c r="W38" s="43"/>
      <c r="X38" s="43"/>
      <c r="Y38" s="43"/>
      <c r="Z38" s="43"/>
      <c r="AA38" s="43"/>
      <c r="AB38" s="43"/>
      <c r="AC38" s="43"/>
      <c r="AD38" s="43"/>
      <c r="AE38" s="43"/>
      <c r="AF38" s="43"/>
      <c r="AG38" s="43"/>
      <c r="AH38" s="43"/>
      <c r="AJ38" s="23"/>
      <c r="AN38" s="74" t="s">
        <v>103</v>
      </c>
      <c r="BL38" s="206"/>
    </row>
    <row r="39" spans="1:66" ht="9" customHeight="1">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row>
    <row r="40" spans="1:66">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row>
    <row r="47" spans="1:66">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row>
    <row r="50" spans="1:66">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sheetData>
  <mergeCells count="113">
    <mergeCell ref="AV27:AW27"/>
    <mergeCell ref="AV28:AW28"/>
    <mergeCell ref="AV29:AW29"/>
    <mergeCell ref="AV30:AW30"/>
    <mergeCell ref="AV31:AW31"/>
    <mergeCell ref="R29:S29"/>
    <mergeCell ref="R30:S30"/>
    <mergeCell ref="R31:S3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AG26:AH26"/>
    <mergeCell ref="AG27:AH27"/>
    <mergeCell ref="AG28:AH28"/>
    <mergeCell ref="AG29:AH29"/>
    <mergeCell ref="AG30:AH30"/>
    <mergeCell ref="AG31:AH31"/>
    <mergeCell ref="M35:AH37"/>
    <mergeCell ref="C27:D27"/>
    <mergeCell ref="C28:D28"/>
    <mergeCell ref="C29:D29"/>
    <mergeCell ref="C30:D30"/>
    <mergeCell ref="C31:D31"/>
    <mergeCell ref="R26:S26"/>
    <mergeCell ref="R27:S27"/>
    <mergeCell ref="R28:S28"/>
    <mergeCell ref="C2:BJ2"/>
    <mergeCell ref="C4:H4"/>
    <mergeCell ref="I4:BJ4"/>
    <mergeCell ref="C5:H6"/>
    <mergeCell ref="I5:J5"/>
    <mergeCell ref="K5:Q5"/>
    <mergeCell ref="R5:BJ5"/>
    <mergeCell ref="I6:BJ6"/>
    <mergeCell ref="C8:H8"/>
    <mergeCell ref="I8:V8"/>
    <mergeCell ref="W8:AB8"/>
    <mergeCell ref="AC8:AP8"/>
    <mergeCell ref="AQ8:AV8"/>
    <mergeCell ref="AW8:BJ8"/>
    <mergeCell ref="C7:H7"/>
    <mergeCell ref="I7:AF7"/>
    <mergeCell ref="R12:S12"/>
    <mergeCell ref="R13:S13"/>
    <mergeCell ref="R14:S14"/>
    <mergeCell ref="R15:S15"/>
    <mergeCell ref="R16:S16"/>
    <mergeCell ref="AV17:AW17"/>
    <mergeCell ref="AV18:AW18"/>
    <mergeCell ref="AG7:AL7"/>
    <mergeCell ref="AM7:BJ7"/>
    <mergeCell ref="C9:H9"/>
    <mergeCell ref="I9:V9"/>
    <mergeCell ref="W9:AB9"/>
    <mergeCell ref="AC9:AP9"/>
    <mergeCell ref="AQ9:AV9"/>
    <mergeCell ref="AW9:BJ9"/>
    <mergeCell ref="AI11:AU11"/>
    <mergeCell ref="AV11:AW11"/>
    <mergeCell ref="AX11:BJ11"/>
    <mergeCell ref="R17:S17"/>
    <mergeCell ref="R18:S18"/>
    <mergeCell ref="AV26:AW26"/>
    <mergeCell ref="C11:D11"/>
    <mergeCell ref="E11:Q11"/>
    <mergeCell ref="R11:S11"/>
    <mergeCell ref="T11:AF11"/>
    <mergeCell ref="AG11:AH11"/>
    <mergeCell ref="C14:D14"/>
    <mergeCell ref="C15:D15"/>
    <mergeCell ref="C16:D16"/>
    <mergeCell ref="C21:D21"/>
    <mergeCell ref="C22:D22"/>
    <mergeCell ref="C23:D23"/>
    <mergeCell ref="C24:D24"/>
    <mergeCell ref="C25:D25"/>
    <mergeCell ref="C26:D26"/>
    <mergeCell ref="C17:D17"/>
    <mergeCell ref="C18:D18"/>
    <mergeCell ref="C12:D12"/>
    <mergeCell ref="C13:D13"/>
    <mergeCell ref="AV12:AW12"/>
    <mergeCell ref="AV13:AW13"/>
    <mergeCell ref="AV14:AW14"/>
    <mergeCell ref="AV15:AW15"/>
    <mergeCell ref="AV16:AW16"/>
    <mergeCell ref="C19:D19"/>
    <mergeCell ref="C20:D20"/>
    <mergeCell ref="AV19:AW19"/>
    <mergeCell ref="AV20:AW20"/>
    <mergeCell ref="AV21:AW21"/>
    <mergeCell ref="AV22:AW22"/>
    <mergeCell ref="AV23:AW23"/>
    <mergeCell ref="AV24:AW24"/>
    <mergeCell ref="AV25:AW25"/>
    <mergeCell ref="R21:S21"/>
    <mergeCell ref="R22:S22"/>
    <mergeCell ref="R23:S23"/>
    <mergeCell ref="R24:S24"/>
    <mergeCell ref="R25:S25"/>
    <mergeCell ref="R19:S19"/>
    <mergeCell ref="R20:S20"/>
  </mergeCells>
  <phoneticPr fontId="24"/>
  <dataValidations count="2">
    <dataValidation imeMode="hiragana" allowBlank="1" showInputMessage="1" showErrorMessage="1" sqref="I6:BJ6"/>
    <dataValidation imeMode="off" allowBlank="1" showInputMessage="1" showErrorMessage="1" sqref="I7:AF7 AM7:BJ7 K5:Q5"/>
  </dataValidations>
  <pageMargins left="0.69" right="0.22" top="0.22" bottom="0.16" header="0.11" footer="0.11"/>
  <pageSetup paperSize="9" scale="96" orientation="portrait" horizontalDpi="4294967293" verticalDpi="0" r:id="rId1"/>
  <ignoredErrors>
    <ignoredError sqref="I4:BJ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showGridLines="0" zoomScaleNormal="100" workbookViewId="0">
      <selection activeCell="AD14" sqref="AD14"/>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56</v>
      </c>
    </row>
    <row r="2" spans="1:106" ht="18" customHeight="1">
      <c r="A2" s="206"/>
      <c r="B2" s="206"/>
      <c r="C2" s="353" t="str">
        <f>大会要項!C1&amp;"　宿泊確認書"</f>
        <v>エスペサマーフェスU13 2017 Vol.2　宿泊確認書</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c r="BN2" s="15"/>
      <c r="BO2" s="15"/>
    </row>
    <row r="3" spans="1:106" ht="12" customHeight="1">
      <c r="A3" s="20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206"/>
    </row>
    <row r="4" spans="1:106" ht="24" customHeight="1">
      <c r="A4" s="206"/>
      <c r="C4" s="354" t="s">
        <v>0</v>
      </c>
      <c r="D4" s="355"/>
      <c r="E4" s="355"/>
      <c r="F4" s="355"/>
      <c r="G4" s="355"/>
      <c r="H4" s="355"/>
      <c r="I4" s="356" t="str">
        <f>申込書!I4:BJ4</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106" ht="21.95" customHeight="1">
      <c r="A5" s="206"/>
      <c r="C5" s="380" t="s">
        <v>31</v>
      </c>
      <c r="D5" s="381"/>
      <c r="E5" s="381"/>
      <c r="F5" s="381"/>
      <c r="G5" s="381"/>
      <c r="H5" s="382"/>
      <c r="I5" s="383" t="str">
        <f>申込書!I9:V9</f>
        <v/>
      </c>
      <c r="J5" s="383"/>
      <c r="K5" s="383"/>
      <c r="L5" s="383"/>
      <c r="M5" s="383"/>
      <c r="N5" s="383"/>
      <c r="O5" s="383"/>
      <c r="P5" s="383"/>
      <c r="Q5" s="383"/>
      <c r="R5" s="383"/>
      <c r="S5" s="383"/>
      <c r="T5" s="383"/>
      <c r="U5" s="383"/>
      <c r="V5" s="384"/>
      <c r="W5" s="380" t="s">
        <v>32</v>
      </c>
      <c r="X5" s="381"/>
      <c r="Y5" s="381"/>
      <c r="Z5" s="381"/>
      <c r="AA5" s="381"/>
      <c r="AB5" s="382"/>
      <c r="AC5" s="383" t="str">
        <f>申込書!AC9:AP9</f>
        <v/>
      </c>
      <c r="AD5" s="383"/>
      <c r="AE5" s="383"/>
      <c r="AF5" s="383"/>
      <c r="AG5" s="383"/>
      <c r="AH5" s="383"/>
      <c r="AI5" s="383"/>
      <c r="AJ5" s="383"/>
      <c r="AK5" s="383"/>
      <c r="AL5" s="383"/>
      <c r="AM5" s="383"/>
      <c r="AN5" s="383"/>
      <c r="AO5" s="383"/>
      <c r="AP5" s="385"/>
      <c r="AQ5" s="380" t="s">
        <v>33</v>
      </c>
      <c r="AR5" s="381"/>
      <c r="AS5" s="381"/>
      <c r="AT5" s="381"/>
      <c r="AU5" s="381"/>
      <c r="AV5" s="382"/>
      <c r="AW5" s="383" t="str">
        <f>申込書!AW9:BJ9</f>
        <v/>
      </c>
      <c r="AX5" s="383"/>
      <c r="AY5" s="383"/>
      <c r="AZ5" s="383"/>
      <c r="BA5" s="383"/>
      <c r="BB5" s="383"/>
      <c r="BC5" s="383"/>
      <c r="BD5" s="383"/>
      <c r="BE5" s="383"/>
      <c r="BF5" s="383"/>
      <c r="BG5" s="383"/>
      <c r="BH5" s="383"/>
      <c r="BI5" s="383"/>
      <c r="BJ5" s="385"/>
      <c r="BL5" s="206"/>
    </row>
    <row r="6" spans="1:106" ht="21.95" customHeight="1">
      <c r="A6" s="206"/>
      <c r="C6" s="375" t="s">
        <v>3</v>
      </c>
      <c r="D6" s="376"/>
      <c r="E6" s="376"/>
      <c r="F6" s="376"/>
      <c r="G6" s="376"/>
      <c r="H6" s="377"/>
      <c r="I6" s="378" t="str">
        <f>申込書!I10:V10</f>
        <v/>
      </c>
      <c r="J6" s="378"/>
      <c r="K6" s="378"/>
      <c r="L6" s="378"/>
      <c r="M6" s="378"/>
      <c r="N6" s="378"/>
      <c r="O6" s="378"/>
      <c r="P6" s="378"/>
      <c r="Q6" s="378"/>
      <c r="R6" s="378"/>
      <c r="S6" s="378"/>
      <c r="T6" s="378"/>
      <c r="U6" s="378"/>
      <c r="V6" s="399"/>
      <c r="W6" s="375" t="s">
        <v>3</v>
      </c>
      <c r="X6" s="376"/>
      <c r="Y6" s="376"/>
      <c r="Z6" s="376"/>
      <c r="AA6" s="376"/>
      <c r="AB6" s="377"/>
      <c r="AC6" s="378" t="str">
        <f>申込書!AC10:AP10</f>
        <v/>
      </c>
      <c r="AD6" s="378"/>
      <c r="AE6" s="378"/>
      <c r="AF6" s="378"/>
      <c r="AG6" s="378"/>
      <c r="AH6" s="378"/>
      <c r="AI6" s="378"/>
      <c r="AJ6" s="378"/>
      <c r="AK6" s="378"/>
      <c r="AL6" s="378"/>
      <c r="AM6" s="378"/>
      <c r="AN6" s="378"/>
      <c r="AO6" s="378"/>
      <c r="AP6" s="379"/>
      <c r="AQ6" s="375" t="s">
        <v>3</v>
      </c>
      <c r="AR6" s="376"/>
      <c r="AS6" s="376"/>
      <c r="AT6" s="376"/>
      <c r="AU6" s="376"/>
      <c r="AV6" s="377"/>
      <c r="AW6" s="378" t="str">
        <f>申込書!AW10:BJ10</f>
        <v/>
      </c>
      <c r="AX6" s="378"/>
      <c r="AY6" s="378"/>
      <c r="AZ6" s="378"/>
      <c r="BA6" s="378"/>
      <c r="BB6" s="378"/>
      <c r="BC6" s="378"/>
      <c r="BD6" s="378"/>
      <c r="BE6" s="378"/>
      <c r="BF6" s="378"/>
      <c r="BG6" s="378"/>
      <c r="BH6" s="378"/>
      <c r="BI6" s="378"/>
      <c r="BJ6" s="379"/>
      <c r="BL6" s="206"/>
    </row>
    <row r="7" spans="1:106" ht="11.25" customHeight="1">
      <c r="A7" s="206"/>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206"/>
    </row>
    <row r="8" spans="1:106" ht="21">
      <c r="A8" s="206"/>
      <c r="C8" s="1" t="s">
        <v>79</v>
      </c>
      <c r="AL8" s="35"/>
      <c r="AM8" s="35"/>
      <c r="AN8" s="35"/>
      <c r="AO8" s="35"/>
      <c r="AP8" s="35"/>
      <c r="AQ8" s="35"/>
      <c r="AR8" s="35"/>
      <c r="AS8" s="35"/>
      <c r="AT8" s="35"/>
      <c r="AU8" s="35"/>
      <c r="AV8" s="35"/>
      <c r="AW8" s="35"/>
      <c r="AX8" s="35"/>
      <c r="AY8" s="35"/>
      <c r="AZ8" s="35"/>
      <c r="BA8" s="35"/>
      <c r="BB8" s="35"/>
      <c r="BC8" s="35"/>
      <c r="BD8" s="35"/>
      <c r="BE8" s="35"/>
      <c r="BF8" s="35"/>
      <c r="BG8" s="35"/>
      <c r="BH8" s="35"/>
      <c r="BI8" s="35"/>
      <c r="BL8" s="206"/>
      <c r="BM8" s="6"/>
      <c r="BN8" s="6"/>
      <c r="BO8" s="6"/>
      <c r="BP8" s="6"/>
      <c r="BQ8" s="6"/>
      <c r="BR8" s="6"/>
      <c r="BS8" s="6"/>
      <c r="BT8" s="62"/>
      <c r="BU8" s="62"/>
      <c r="CG8" s="62"/>
      <c r="CH8" s="62"/>
      <c r="CI8" s="62"/>
      <c r="CJ8" s="6"/>
      <c r="CK8" s="6"/>
      <c r="CL8" s="6"/>
      <c r="CM8" s="6"/>
      <c r="CN8" s="6"/>
      <c r="CO8" s="6"/>
      <c r="CP8" s="6"/>
      <c r="CQ8" s="6"/>
      <c r="CR8" s="6"/>
      <c r="CS8" s="6"/>
      <c r="CT8" s="62"/>
      <c r="CU8" s="62"/>
      <c r="CV8" s="62"/>
      <c r="CW8" s="6"/>
      <c r="CX8" s="6"/>
      <c r="CY8" s="6"/>
      <c r="CZ8" s="6"/>
      <c r="DA8" s="6"/>
      <c r="DB8" s="6"/>
    </row>
    <row r="9" spans="1:106" ht="21.95" customHeight="1" thickBot="1">
      <c r="A9" s="206"/>
      <c r="C9" s="1"/>
      <c r="D9" s="276"/>
      <c r="E9" s="276"/>
      <c r="F9" s="276"/>
      <c r="G9" s="276"/>
      <c r="H9" s="276"/>
      <c r="I9" s="276"/>
      <c r="J9" s="276"/>
      <c r="K9" s="309" t="s">
        <v>2212</v>
      </c>
      <c r="L9" s="309"/>
      <c r="M9" s="309"/>
      <c r="N9" s="309"/>
      <c r="O9" s="309"/>
      <c r="P9" s="309"/>
      <c r="Q9" s="309"/>
      <c r="R9" s="309" t="s">
        <v>2213</v>
      </c>
      <c r="S9" s="309"/>
      <c r="T9" s="309"/>
      <c r="U9" s="309"/>
      <c r="V9" s="309"/>
      <c r="W9" s="309"/>
      <c r="X9" s="309"/>
      <c r="Y9" s="234"/>
      <c r="Z9" s="234"/>
      <c r="AA9" s="234"/>
      <c r="AB9" s="234"/>
      <c r="AC9" s="234"/>
      <c r="AD9" s="234"/>
      <c r="AE9" s="234"/>
      <c r="AF9" s="217"/>
      <c r="AG9" s="217"/>
      <c r="AH9" s="217"/>
      <c r="AI9" s="217"/>
      <c r="AJ9" s="217"/>
      <c r="AK9" s="217"/>
      <c r="AL9" s="217"/>
      <c r="AM9" s="318"/>
      <c r="AN9" s="318"/>
      <c r="AO9" s="318"/>
      <c r="AP9" s="318"/>
      <c r="AQ9" s="318"/>
      <c r="AR9" s="318"/>
      <c r="AS9" s="318"/>
      <c r="AT9" s="35"/>
      <c r="AU9" s="35"/>
      <c r="AV9" s="35"/>
      <c r="AW9" s="35"/>
      <c r="AX9" s="35"/>
      <c r="AZ9" s="340" t="s">
        <v>50</v>
      </c>
      <c r="BA9" s="340"/>
      <c r="BB9" s="340"/>
      <c r="BC9" s="340"/>
      <c r="BD9" s="340"/>
      <c r="BE9" s="340"/>
      <c r="BF9" s="340"/>
      <c r="BG9" s="340"/>
      <c r="BH9" s="340"/>
      <c r="BI9" s="340"/>
      <c r="BJ9" s="340"/>
      <c r="BL9" s="206"/>
      <c r="BM9" s="6"/>
      <c r="BN9" s="6"/>
      <c r="BO9" s="6"/>
      <c r="BP9" s="6"/>
      <c r="BQ9" s="6"/>
      <c r="BR9" s="6"/>
      <c r="BS9" s="6"/>
      <c r="BT9" s="6"/>
      <c r="BU9" s="6"/>
    </row>
    <row r="10" spans="1:106" ht="24" customHeight="1" thickTop="1" thickBot="1">
      <c r="A10" s="206"/>
      <c r="C10" s="1"/>
      <c r="D10" s="319" t="s">
        <v>48</v>
      </c>
      <c r="E10" s="320"/>
      <c r="F10" s="320"/>
      <c r="G10" s="320"/>
      <c r="H10" s="320"/>
      <c r="I10" s="320"/>
      <c r="J10" s="320"/>
      <c r="K10" s="280" t="str">
        <f>IF(申込書!K23:O23="","",申込書!K23:O23)</f>
        <v/>
      </c>
      <c r="L10" s="281"/>
      <c r="M10" s="281"/>
      <c r="N10" s="281"/>
      <c r="O10" s="281"/>
      <c r="P10" s="329" t="s">
        <v>74</v>
      </c>
      <c r="Q10" s="330"/>
      <c r="R10" s="280" t="str">
        <f>IF(申込書!R23:V23="","",申込書!R23:V23)</f>
        <v/>
      </c>
      <c r="S10" s="281"/>
      <c r="T10" s="281"/>
      <c r="U10" s="281"/>
      <c r="V10" s="281"/>
      <c r="W10" s="329" t="s">
        <v>74</v>
      </c>
      <c r="X10" s="330"/>
      <c r="Y10" s="220"/>
      <c r="Z10" s="220"/>
      <c r="AA10" s="220"/>
      <c r="AB10" s="220"/>
      <c r="AC10" s="220"/>
      <c r="AD10" s="221"/>
      <c r="AE10" s="221"/>
      <c r="AF10" s="222"/>
      <c r="AG10" s="222"/>
      <c r="AH10" s="222"/>
      <c r="AI10" s="222"/>
      <c r="AJ10" s="222"/>
      <c r="AK10" s="223"/>
      <c r="AL10" s="223"/>
      <c r="AM10" s="351"/>
      <c r="AN10" s="351"/>
      <c r="AO10" s="351"/>
      <c r="AP10" s="351"/>
      <c r="AQ10" s="351"/>
      <c r="AR10" s="400"/>
      <c r="AS10" s="400"/>
      <c r="AT10" s="35"/>
      <c r="AU10" s="35"/>
      <c r="AV10" s="35"/>
      <c r="AW10" s="35"/>
      <c r="AX10" s="35"/>
      <c r="AZ10" s="341" t="str">
        <f>IF(SUM(K10:AE10)=0,"",SUM(K10:AE10)*600)</f>
        <v/>
      </c>
      <c r="BA10" s="341"/>
      <c r="BB10" s="341"/>
      <c r="BC10" s="341"/>
      <c r="BD10" s="341"/>
      <c r="BE10" s="341"/>
      <c r="BF10" s="341"/>
      <c r="BG10" s="341"/>
      <c r="BH10" s="341"/>
      <c r="BI10" s="341"/>
      <c r="BJ10" s="341"/>
      <c r="BL10" s="206"/>
      <c r="BM10" s="6"/>
      <c r="BN10" s="6"/>
      <c r="BO10" s="6"/>
      <c r="BP10" s="6"/>
      <c r="BQ10" s="6"/>
      <c r="BR10" s="6"/>
      <c r="BS10" s="6"/>
      <c r="BT10" s="6"/>
      <c r="BU10" s="6"/>
    </row>
    <row r="11" spans="1:106" ht="24" customHeight="1" thickTop="1">
      <c r="A11" s="206"/>
      <c r="D11" s="319" t="s">
        <v>49</v>
      </c>
      <c r="E11" s="320"/>
      <c r="F11" s="320"/>
      <c r="G11" s="320"/>
      <c r="H11" s="320"/>
      <c r="I11" s="320"/>
      <c r="J11" s="320"/>
      <c r="K11" s="280" t="str">
        <f>IF(申込書!K24:O24="","",申込書!K24:O24)</f>
        <v/>
      </c>
      <c r="L11" s="281"/>
      <c r="M11" s="281"/>
      <c r="N11" s="281"/>
      <c r="O11" s="281"/>
      <c r="P11" s="329" t="s">
        <v>74</v>
      </c>
      <c r="Q11" s="330"/>
      <c r="R11" s="280" t="str">
        <f>IF(申込書!R24:V24="","",申込書!R24:V24)</f>
        <v/>
      </c>
      <c r="S11" s="281"/>
      <c r="T11" s="281"/>
      <c r="U11" s="281"/>
      <c r="V11" s="281"/>
      <c r="W11" s="329" t="s">
        <v>74</v>
      </c>
      <c r="X11" s="330"/>
      <c r="Y11" s="220"/>
      <c r="Z11" s="220"/>
      <c r="AA11" s="220"/>
      <c r="AB11" s="220"/>
      <c r="AC11" s="220"/>
      <c r="AD11" s="221"/>
      <c r="AE11" s="221"/>
      <c r="AF11" s="222"/>
      <c r="AG11" s="222"/>
      <c r="AH11" s="222"/>
      <c r="AI11" s="222"/>
      <c r="AJ11" s="222"/>
      <c r="AK11" s="223"/>
      <c r="AL11" s="223"/>
      <c r="AM11" s="351"/>
      <c r="AN11" s="351"/>
      <c r="AO11" s="351"/>
      <c r="AP11" s="351"/>
      <c r="AQ11" s="351"/>
      <c r="AR11" s="400"/>
      <c r="AS11" s="400"/>
      <c r="AZ11" s="341" t="str">
        <f>IF(SUM(K11:AE11)=0,"",SUM(K11:AE11)*550)</f>
        <v/>
      </c>
      <c r="BA11" s="341"/>
      <c r="BB11" s="341"/>
      <c r="BC11" s="341"/>
      <c r="BD11" s="341"/>
      <c r="BE11" s="341"/>
      <c r="BF11" s="341"/>
      <c r="BG11" s="341"/>
      <c r="BH11" s="341"/>
      <c r="BI11" s="341"/>
      <c r="BJ11" s="341"/>
      <c r="BL11" s="206"/>
    </row>
    <row r="12" spans="1:106" ht="11.25" customHeight="1">
      <c r="A12" s="206"/>
      <c r="D12" s="32"/>
      <c r="E12" s="32"/>
      <c r="F12" s="32"/>
      <c r="G12" s="32"/>
      <c r="H12" s="32"/>
      <c r="I12" s="32"/>
      <c r="J12" s="32"/>
      <c r="K12" s="37"/>
      <c r="L12" s="37"/>
      <c r="M12" s="37"/>
      <c r="N12" s="37"/>
      <c r="O12" s="37"/>
      <c r="P12" s="37"/>
      <c r="Q12" s="37"/>
      <c r="R12" s="37"/>
      <c r="S12" s="37"/>
      <c r="T12" s="37"/>
      <c r="U12" s="37"/>
      <c r="V12" s="37"/>
      <c r="W12" s="37"/>
      <c r="X12" s="37"/>
      <c r="Y12" s="95"/>
      <c r="Z12" s="95"/>
      <c r="AA12" s="95"/>
      <c r="AB12" s="95"/>
      <c r="AC12" s="95"/>
      <c r="AD12" s="95"/>
      <c r="AE12" s="95"/>
      <c r="AF12" s="189"/>
      <c r="AG12" s="189"/>
      <c r="AH12" s="189"/>
      <c r="AI12" s="189"/>
      <c r="AJ12" s="189"/>
      <c r="AK12" s="189"/>
      <c r="AL12" s="189"/>
      <c r="AM12" s="189"/>
      <c r="AN12" s="189"/>
      <c r="AO12" s="189"/>
      <c r="AP12" s="189"/>
      <c r="AQ12" s="189"/>
      <c r="AR12" s="189"/>
      <c r="AS12" s="189"/>
      <c r="AT12" s="63"/>
      <c r="AZ12" s="418">
        <f>SUM(AZ10:BJ11)</f>
        <v>0</v>
      </c>
      <c r="BA12" s="419"/>
      <c r="BB12" s="419"/>
      <c r="BC12" s="419"/>
      <c r="BD12" s="419"/>
      <c r="BE12" s="419"/>
      <c r="BF12" s="419"/>
      <c r="BG12" s="419"/>
      <c r="BH12" s="419"/>
      <c r="BI12" s="419"/>
      <c r="BJ12" s="419"/>
      <c r="BL12" s="206"/>
    </row>
    <row r="13" spans="1:106" ht="21">
      <c r="A13" s="206"/>
      <c r="C13" s="3" t="s">
        <v>80</v>
      </c>
      <c r="D13" s="38"/>
      <c r="E13" s="38"/>
      <c r="F13" s="38"/>
      <c r="G13" s="38"/>
      <c r="H13" s="38"/>
      <c r="I13" s="38"/>
      <c r="J13" s="38"/>
      <c r="K13" s="39"/>
      <c r="L13" s="39"/>
      <c r="M13" s="39"/>
      <c r="N13" s="39"/>
      <c r="O13" s="39"/>
      <c r="P13" s="39"/>
      <c r="Q13" s="39"/>
      <c r="R13" s="39"/>
      <c r="S13" s="39"/>
      <c r="T13" s="39"/>
      <c r="U13" s="39"/>
      <c r="V13" s="39"/>
      <c r="W13" s="39"/>
      <c r="X13" s="39"/>
      <c r="Y13" s="95"/>
      <c r="Z13" s="95"/>
      <c r="AA13" s="95"/>
      <c r="AB13" s="95"/>
      <c r="AC13" s="95"/>
      <c r="AD13" s="95"/>
      <c r="AE13" s="95"/>
      <c r="AF13" s="189"/>
      <c r="AG13" s="189"/>
      <c r="AH13" s="189"/>
      <c r="AI13" s="189"/>
      <c r="AJ13" s="189"/>
      <c r="AK13" s="189"/>
      <c r="AL13" s="189"/>
      <c r="AM13" s="189"/>
      <c r="AN13" s="189"/>
      <c r="AO13" s="189"/>
      <c r="AP13" s="189"/>
      <c r="AQ13" s="189"/>
      <c r="AR13" s="189"/>
      <c r="AS13" s="189"/>
      <c r="AT13" s="63"/>
      <c r="BL13" s="206"/>
    </row>
    <row r="14" spans="1:106" ht="21.95" customHeight="1" thickBot="1">
      <c r="A14" s="206"/>
      <c r="D14" s="276"/>
      <c r="E14" s="276"/>
      <c r="F14" s="276"/>
      <c r="G14" s="276"/>
      <c r="H14" s="276"/>
      <c r="I14" s="276"/>
      <c r="J14" s="276"/>
      <c r="K14" s="309" t="s">
        <v>2212</v>
      </c>
      <c r="L14" s="309"/>
      <c r="M14" s="309"/>
      <c r="N14" s="309"/>
      <c r="O14" s="309"/>
      <c r="P14" s="309"/>
      <c r="Q14" s="309"/>
      <c r="R14" s="309" t="s">
        <v>2213</v>
      </c>
      <c r="S14" s="309"/>
      <c r="T14" s="309"/>
      <c r="U14" s="309"/>
      <c r="V14" s="309"/>
      <c r="W14" s="309"/>
      <c r="X14" s="309"/>
      <c r="Y14" s="216"/>
      <c r="Z14" s="216"/>
      <c r="AA14" s="216"/>
      <c r="AB14" s="216"/>
      <c r="AC14" s="216"/>
      <c r="AD14" s="216"/>
      <c r="AE14" s="216"/>
      <c r="AF14" s="217"/>
      <c r="AG14" s="217"/>
      <c r="AH14" s="217"/>
      <c r="AI14" s="217"/>
      <c r="AJ14" s="217"/>
      <c r="AK14" s="217"/>
      <c r="AL14" s="217"/>
      <c r="AM14" s="318"/>
      <c r="AN14" s="318"/>
      <c r="AO14" s="318"/>
      <c r="AP14" s="318"/>
      <c r="AQ14" s="318"/>
      <c r="AR14" s="318"/>
      <c r="AS14" s="318"/>
      <c r="AT14" s="35"/>
      <c r="AU14" s="35"/>
      <c r="AV14" s="35"/>
      <c r="AW14" s="35"/>
      <c r="AX14" s="35"/>
      <c r="AZ14" s="41"/>
      <c r="BA14" s="41"/>
      <c r="BB14" s="41"/>
      <c r="BC14" s="41"/>
      <c r="BD14" s="41"/>
      <c r="BE14" s="41"/>
      <c r="BF14" s="41"/>
      <c r="BG14" s="41"/>
      <c r="BH14" s="41"/>
      <c r="BI14" s="41"/>
      <c r="BJ14" s="41"/>
      <c r="BL14" s="206"/>
    </row>
    <row r="15" spans="1:106" ht="21.95" customHeight="1" thickTop="1">
      <c r="A15" s="206"/>
      <c r="D15" s="278" t="s">
        <v>4</v>
      </c>
      <c r="E15" s="279"/>
      <c r="F15" s="279"/>
      <c r="G15" s="279"/>
      <c r="H15" s="279"/>
      <c r="I15" s="279"/>
      <c r="J15" s="279"/>
      <c r="K15" s="308"/>
      <c r="L15" s="308"/>
      <c r="M15" s="308"/>
      <c r="N15" s="308"/>
      <c r="O15" s="308"/>
      <c r="P15" s="308"/>
      <c r="Q15" s="308"/>
      <c r="R15" s="284" t="str">
        <f>申込書!R35:V35</f>
        <v/>
      </c>
      <c r="S15" s="285"/>
      <c r="T15" s="285"/>
      <c r="U15" s="285"/>
      <c r="V15" s="285"/>
      <c r="W15" s="286" t="s">
        <v>74</v>
      </c>
      <c r="X15" s="287"/>
      <c r="Y15" s="222"/>
      <c r="Z15" s="222"/>
      <c r="AA15" s="222"/>
      <c r="AB15" s="222"/>
      <c r="AC15" s="222"/>
      <c r="AD15" s="226"/>
      <c r="AE15" s="226"/>
      <c r="AF15" s="222"/>
      <c r="AG15" s="222"/>
      <c r="AH15" s="222"/>
      <c r="AI15" s="222"/>
      <c r="AJ15" s="222"/>
      <c r="AK15" s="226"/>
      <c r="AL15" s="226"/>
      <c r="AM15" s="351"/>
      <c r="AN15" s="351"/>
      <c r="AO15" s="351"/>
      <c r="AP15" s="351"/>
      <c r="AQ15" s="351"/>
      <c r="AR15" s="447"/>
      <c r="AS15" s="447"/>
      <c r="AT15" s="35"/>
      <c r="AU15" s="35"/>
      <c r="AV15" s="35"/>
      <c r="AW15" s="35"/>
      <c r="AX15" s="35"/>
      <c r="AZ15" s="29"/>
      <c r="BA15" s="29"/>
      <c r="BB15" s="29"/>
      <c r="BC15" s="29"/>
      <c r="BD15" s="29"/>
      <c r="BE15" s="29"/>
      <c r="BF15" s="29"/>
      <c r="BG15" s="29"/>
      <c r="BH15" s="29"/>
      <c r="BI15" s="29"/>
      <c r="BJ15" s="29"/>
      <c r="BL15" s="206"/>
    </row>
    <row r="16" spans="1:106" ht="21.95" customHeight="1" thickBot="1">
      <c r="A16" s="206"/>
      <c r="D16" s="278" t="s">
        <v>5</v>
      </c>
      <c r="E16" s="279"/>
      <c r="F16" s="279"/>
      <c r="G16" s="279"/>
      <c r="H16" s="279"/>
      <c r="I16" s="279"/>
      <c r="J16" s="279"/>
      <c r="K16" s="284" t="str">
        <f>申込書!K36:O36</f>
        <v/>
      </c>
      <c r="L16" s="285"/>
      <c r="M16" s="285"/>
      <c r="N16" s="285"/>
      <c r="O16" s="285"/>
      <c r="P16" s="286" t="s">
        <v>74</v>
      </c>
      <c r="Q16" s="287"/>
      <c r="R16" s="284">
        <f>申込書!R36:V36</f>
        <v>0</v>
      </c>
      <c r="S16" s="285"/>
      <c r="T16" s="285"/>
      <c r="U16" s="285"/>
      <c r="V16" s="285"/>
      <c r="W16" s="286" t="s">
        <v>74</v>
      </c>
      <c r="X16" s="287"/>
      <c r="Y16" s="222"/>
      <c r="Z16" s="222"/>
      <c r="AA16" s="222"/>
      <c r="AB16" s="222"/>
      <c r="AC16" s="222"/>
      <c r="AD16" s="226"/>
      <c r="AE16" s="226"/>
      <c r="AF16" s="222"/>
      <c r="AG16" s="222"/>
      <c r="AH16" s="222"/>
      <c r="AI16" s="222"/>
      <c r="AJ16" s="222"/>
      <c r="AK16" s="226"/>
      <c r="AL16" s="226"/>
      <c r="AM16" s="442"/>
      <c r="AN16" s="442"/>
      <c r="AO16" s="442"/>
      <c r="AP16" s="442"/>
      <c r="AQ16" s="442"/>
      <c r="AR16" s="442"/>
      <c r="AS16" s="442"/>
      <c r="AZ16" s="336" t="s">
        <v>101</v>
      </c>
      <c r="BA16" s="336"/>
      <c r="BB16" s="336"/>
      <c r="BC16" s="336"/>
      <c r="BD16" s="336"/>
      <c r="BE16" s="336"/>
      <c r="BF16" s="336"/>
      <c r="BG16" s="336"/>
      <c r="BH16" s="336"/>
      <c r="BI16" s="336"/>
      <c r="BJ16" s="336"/>
      <c r="BL16" s="206"/>
    </row>
    <row r="17" spans="1:73" ht="21.95" customHeight="1" thickTop="1">
      <c r="A17" s="206"/>
      <c r="D17" s="278" t="s">
        <v>53</v>
      </c>
      <c r="E17" s="279"/>
      <c r="F17" s="279"/>
      <c r="G17" s="279"/>
      <c r="H17" s="279"/>
      <c r="I17" s="279"/>
      <c r="J17" s="279"/>
      <c r="K17" s="280" t="str">
        <f>申込書!K37:O37</f>
        <v/>
      </c>
      <c r="L17" s="281"/>
      <c r="M17" s="281"/>
      <c r="N17" s="281"/>
      <c r="O17" s="281"/>
      <c r="P17" s="282" t="s">
        <v>75</v>
      </c>
      <c r="Q17" s="283"/>
      <c r="R17" s="280">
        <f>申込書!R37:V37</f>
        <v>0</v>
      </c>
      <c r="S17" s="281"/>
      <c r="T17" s="281"/>
      <c r="U17" s="281"/>
      <c r="V17" s="281"/>
      <c r="W17" s="282" t="s">
        <v>75</v>
      </c>
      <c r="X17" s="283"/>
      <c r="Y17" s="222"/>
      <c r="Z17" s="222"/>
      <c r="AA17" s="222"/>
      <c r="AB17" s="222"/>
      <c r="AC17" s="222"/>
      <c r="AD17" s="226"/>
      <c r="AE17" s="226"/>
      <c r="AF17" s="222"/>
      <c r="AG17" s="222"/>
      <c r="AH17" s="222"/>
      <c r="AI17" s="222"/>
      <c r="AJ17" s="222"/>
      <c r="AK17" s="226"/>
      <c r="AL17" s="226"/>
      <c r="AM17" s="442"/>
      <c r="AN17" s="442"/>
      <c r="AO17" s="442"/>
      <c r="AP17" s="442"/>
      <c r="AQ17" s="442"/>
      <c r="AR17" s="442"/>
      <c r="AS17" s="442"/>
      <c r="AZ17" s="337">
        <f>AJ28</f>
        <v>0</v>
      </c>
      <c r="BA17" s="337"/>
      <c r="BB17" s="337"/>
      <c r="BC17" s="337"/>
      <c r="BD17" s="337"/>
      <c r="BE17" s="337"/>
      <c r="BF17" s="337"/>
      <c r="BG17" s="337"/>
      <c r="BH17" s="337"/>
      <c r="BI17" s="337"/>
      <c r="BJ17" s="337"/>
      <c r="BL17" s="206"/>
      <c r="BN17" s="24">
        <f>COUNTA(K17:AL17)</f>
        <v>4</v>
      </c>
    </row>
    <row r="18" spans="1:73" ht="21.75" customHeight="1">
      <c r="A18" s="206"/>
      <c r="D18" s="437" t="s">
        <v>73</v>
      </c>
      <c r="E18" s="437"/>
      <c r="F18" s="437"/>
      <c r="G18" s="437"/>
      <c r="H18" s="437"/>
      <c r="I18" s="437"/>
      <c r="J18" s="437"/>
      <c r="K18" s="438" t="s">
        <v>141</v>
      </c>
      <c r="L18" s="439"/>
      <c r="M18" s="439"/>
      <c r="N18" s="439"/>
      <c r="O18" s="439"/>
      <c r="P18" s="439"/>
      <c r="Q18" s="440"/>
      <c r="R18" s="438"/>
      <c r="S18" s="439"/>
      <c r="T18" s="439"/>
      <c r="U18" s="439"/>
      <c r="V18" s="439"/>
      <c r="W18" s="439"/>
      <c r="X18" s="440"/>
      <c r="Y18" s="236"/>
      <c r="Z18" s="236"/>
      <c r="AA18" s="236"/>
      <c r="AB18" s="236"/>
      <c r="AC18" s="236"/>
      <c r="AD18" s="236"/>
      <c r="AE18" s="236"/>
      <c r="AF18" s="228"/>
      <c r="AG18" s="228"/>
      <c r="AH18" s="228"/>
      <c r="AI18" s="228"/>
      <c r="AJ18" s="228"/>
      <c r="AK18" s="228"/>
      <c r="AL18" s="228"/>
      <c r="AM18" s="441"/>
      <c r="AN18" s="441"/>
      <c r="AO18" s="441"/>
      <c r="AP18" s="441"/>
      <c r="AQ18" s="441"/>
      <c r="AR18" s="441"/>
      <c r="AS18" s="441"/>
      <c r="AY18" s="40"/>
      <c r="AZ18" s="40"/>
      <c r="BA18" s="146"/>
      <c r="BB18" s="40"/>
      <c r="BC18" s="40"/>
      <c r="BL18" s="206"/>
      <c r="BM18" s="6"/>
      <c r="BN18" s="6"/>
      <c r="BO18" s="6"/>
      <c r="BP18" s="6"/>
      <c r="BQ18" s="6"/>
      <c r="BR18" s="6"/>
      <c r="BS18" s="6"/>
      <c r="BT18" s="6"/>
      <c r="BU18" s="6"/>
    </row>
    <row r="19" spans="1:73" ht="21.75" customHeight="1">
      <c r="A19" s="206"/>
      <c r="D19" s="426" t="s">
        <v>81</v>
      </c>
      <c r="E19" s="426"/>
      <c r="F19" s="426"/>
      <c r="G19" s="426"/>
      <c r="H19" s="426"/>
      <c r="I19" s="426"/>
      <c r="J19" s="426"/>
      <c r="K19" s="444"/>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6"/>
      <c r="AY19" s="40"/>
      <c r="AZ19" s="40"/>
      <c r="BA19" s="146"/>
      <c r="BB19" s="40"/>
      <c r="BC19" s="40"/>
      <c r="BL19" s="206"/>
      <c r="BM19" s="6"/>
      <c r="BN19" s="6"/>
      <c r="BO19" s="6"/>
      <c r="BP19" s="6"/>
      <c r="BQ19" s="6"/>
      <c r="BR19" s="6"/>
      <c r="BS19" s="6"/>
      <c r="BT19" s="6"/>
      <c r="BU19" s="6"/>
    </row>
    <row r="20" spans="1:73" ht="21.75" customHeight="1">
      <c r="A20" s="206"/>
      <c r="D20" s="426" t="s">
        <v>93</v>
      </c>
      <c r="E20" s="426"/>
      <c r="F20" s="426"/>
      <c r="G20" s="426"/>
      <c r="H20" s="426"/>
      <c r="I20" s="426"/>
      <c r="J20" s="426"/>
      <c r="K20" s="427"/>
      <c r="L20" s="428"/>
      <c r="M20" s="428"/>
      <c r="N20" s="428"/>
      <c r="O20" s="428"/>
      <c r="P20" s="428"/>
      <c r="Q20" s="429"/>
      <c r="R20" s="427"/>
      <c r="S20" s="428"/>
      <c r="T20" s="428"/>
      <c r="U20" s="428"/>
      <c r="V20" s="428"/>
      <c r="W20" s="428"/>
      <c r="X20" s="429"/>
      <c r="Y20" s="430"/>
      <c r="Z20" s="431"/>
      <c r="AA20" s="431"/>
      <c r="AB20" s="431"/>
      <c r="AC20" s="431"/>
      <c r="AD20" s="431"/>
      <c r="AE20" s="432"/>
      <c r="AF20" s="430"/>
      <c r="AG20" s="431"/>
      <c r="AH20" s="431"/>
      <c r="AI20" s="431"/>
      <c r="AJ20" s="431"/>
      <c r="AK20" s="431"/>
      <c r="AL20" s="432"/>
      <c r="AM20" s="443"/>
      <c r="AN20" s="443"/>
      <c r="AO20" s="443"/>
      <c r="AP20" s="443"/>
      <c r="AQ20" s="443"/>
      <c r="AR20" s="443"/>
      <c r="AS20" s="443"/>
      <c r="AY20" s="40"/>
      <c r="AZ20" s="40"/>
      <c r="BA20" s="146"/>
      <c r="BB20" s="40"/>
      <c r="BC20" s="40"/>
      <c r="BL20" s="206"/>
      <c r="BM20" s="6"/>
      <c r="BN20" s="6"/>
      <c r="BO20" s="6"/>
      <c r="BP20" s="6"/>
      <c r="BQ20" s="6"/>
      <c r="BR20" s="6"/>
      <c r="BS20" s="6"/>
      <c r="BT20" s="6"/>
      <c r="BU20" s="6"/>
    </row>
    <row r="21" spans="1:73" ht="21.75" customHeight="1">
      <c r="A21" s="206"/>
      <c r="D21" s="426" t="s">
        <v>82</v>
      </c>
      <c r="E21" s="426"/>
      <c r="F21" s="426"/>
      <c r="G21" s="426"/>
      <c r="H21" s="426"/>
      <c r="I21" s="426"/>
      <c r="J21" s="426"/>
      <c r="K21" s="444"/>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6"/>
      <c r="AY21" s="40"/>
      <c r="AZ21" s="40"/>
      <c r="BA21" s="146"/>
      <c r="BB21" s="40"/>
      <c r="BC21" s="40"/>
      <c r="BL21" s="206"/>
      <c r="BM21" s="6"/>
      <c r="BN21" s="6"/>
      <c r="BO21" s="6"/>
      <c r="BP21" s="6"/>
      <c r="BQ21" s="6"/>
      <c r="BR21" s="6"/>
      <c r="BS21" s="6"/>
      <c r="BT21" s="6"/>
      <c r="BU21" s="6"/>
    </row>
    <row r="22" spans="1:73" ht="11.25" customHeight="1">
      <c r="A22" s="206"/>
      <c r="AY22" s="40"/>
      <c r="AZ22" s="40"/>
      <c r="BA22" s="146"/>
      <c r="BB22" s="40"/>
      <c r="BC22" s="40"/>
      <c r="BL22" s="206"/>
      <c r="BM22" s="6"/>
      <c r="BN22" s="6"/>
      <c r="BO22" s="6"/>
      <c r="BP22" s="6"/>
      <c r="BQ22" s="6"/>
      <c r="BR22" s="6"/>
      <c r="BS22" s="6"/>
      <c r="BT22" s="6"/>
      <c r="BU22" s="6"/>
    </row>
    <row r="23" spans="1:73" ht="21">
      <c r="A23" s="206"/>
      <c r="C23" s="3" t="s">
        <v>150</v>
      </c>
      <c r="D23" s="38"/>
      <c r="E23" s="38"/>
      <c r="F23" s="38"/>
      <c r="G23" s="38"/>
      <c r="H23" s="38"/>
      <c r="I23" s="38"/>
      <c r="J23" s="38"/>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BA23" s="103"/>
      <c r="BL23" s="206"/>
    </row>
    <row r="24" spans="1:73">
      <c r="A24" s="206"/>
      <c r="H24" s="434" t="s">
        <v>84</v>
      </c>
      <c r="I24" s="434"/>
      <c r="J24" s="434"/>
      <c r="K24" s="434"/>
      <c r="L24" s="434"/>
      <c r="M24" s="434"/>
      <c r="N24" s="434"/>
      <c r="O24" s="434"/>
      <c r="P24" s="434"/>
      <c r="Q24" s="434"/>
      <c r="R24" s="434"/>
      <c r="S24" s="435">
        <f>SUM(K17:AJ17)</f>
        <v>0</v>
      </c>
      <c r="T24" s="435"/>
      <c r="U24" s="435"/>
      <c r="V24" s="435"/>
      <c r="W24" s="436" t="s">
        <v>75</v>
      </c>
      <c r="X24" s="436"/>
      <c r="Y24" s="436" t="s">
        <v>85</v>
      </c>
      <c r="Z24" s="436"/>
      <c r="AA24" s="435">
        <v>3800</v>
      </c>
      <c r="AB24" s="435"/>
      <c r="AC24" s="435"/>
      <c r="AD24" s="435"/>
      <c r="AE24" s="435"/>
      <c r="AF24" s="436" t="s">
        <v>86</v>
      </c>
      <c r="AG24" s="436"/>
      <c r="AH24" s="436" t="s">
        <v>87</v>
      </c>
      <c r="AI24" s="436"/>
      <c r="AJ24" s="435">
        <f t="shared" ref="AJ24:AJ27" si="0">S24*AA24</f>
        <v>0</v>
      </c>
      <c r="AK24" s="435"/>
      <c r="AL24" s="435"/>
      <c r="AM24" s="435"/>
      <c r="AN24" s="435"/>
      <c r="AO24" s="435"/>
      <c r="AP24" s="436" t="s">
        <v>86</v>
      </c>
      <c r="AQ24" s="436"/>
      <c r="BA24" s="103"/>
      <c r="BL24" s="206"/>
      <c r="BM24" s="6"/>
      <c r="BN24" s="6"/>
      <c r="BO24" s="6"/>
      <c r="BP24" s="6"/>
      <c r="BQ24" s="6"/>
      <c r="BR24" s="6"/>
      <c r="BS24" s="6"/>
      <c r="BT24" s="6"/>
      <c r="BU24" s="6"/>
    </row>
    <row r="25" spans="1:73">
      <c r="A25" s="206"/>
      <c r="H25" s="434" t="s">
        <v>88</v>
      </c>
      <c r="I25" s="434"/>
      <c r="J25" s="434"/>
      <c r="K25" s="434"/>
      <c r="L25" s="434"/>
      <c r="M25" s="434"/>
      <c r="N25" s="434"/>
      <c r="O25" s="434"/>
      <c r="P25" s="434"/>
      <c r="Q25" s="434"/>
      <c r="R25" s="434"/>
      <c r="S25" s="435">
        <f>申込書!BN37</f>
        <v>0</v>
      </c>
      <c r="T25" s="435"/>
      <c r="U25" s="435"/>
      <c r="V25" s="435"/>
      <c r="W25" s="436" t="s">
        <v>89</v>
      </c>
      <c r="X25" s="436"/>
      <c r="Y25" s="436" t="s">
        <v>85</v>
      </c>
      <c r="Z25" s="436"/>
      <c r="AA25" s="435">
        <v>10000</v>
      </c>
      <c r="AB25" s="435"/>
      <c r="AC25" s="435"/>
      <c r="AD25" s="435"/>
      <c r="AE25" s="435"/>
      <c r="AF25" s="436" t="s">
        <v>86</v>
      </c>
      <c r="AG25" s="436"/>
      <c r="AH25" s="436" t="s">
        <v>87</v>
      </c>
      <c r="AI25" s="436"/>
      <c r="AJ25" s="435">
        <f t="shared" si="0"/>
        <v>0</v>
      </c>
      <c r="AK25" s="435"/>
      <c r="AL25" s="435"/>
      <c r="AM25" s="435"/>
      <c r="AN25" s="435"/>
      <c r="AO25" s="435"/>
      <c r="AP25" s="436" t="s">
        <v>86</v>
      </c>
      <c r="AQ25" s="436"/>
      <c r="BA25" s="103"/>
      <c r="BL25" s="206"/>
      <c r="BM25" s="6"/>
      <c r="BN25" s="6"/>
      <c r="BO25" s="6"/>
      <c r="BP25" s="6"/>
      <c r="BQ25" s="6"/>
      <c r="BR25" s="6"/>
      <c r="BS25" s="6"/>
      <c r="BT25" s="6"/>
      <c r="BU25" s="6"/>
    </row>
    <row r="26" spans="1:73">
      <c r="A26" s="206"/>
      <c r="H26" s="434" t="s">
        <v>90</v>
      </c>
      <c r="I26" s="434"/>
      <c r="J26" s="434"/>
      <c r="K26" s="434"/>
      <c r="L26" s="434"/>
      <c r="M26" s="434"/>
      <c r="N26" s="434"/>
      <c r="O26" s="434"/>
      <c r="P26" s="434"/>
      <c r="Q26" s="434"/>
      <c r="R26" s="434"/>
      <c r="S26" s="435">
        <f>SUM(K16:AJ16)-SUM(K17:AJ17)</f>
        <v>0</v>
      </c>
      <c r="T26" s="435"/>
      <c r="U26" s="435"/>
      <c r="V26" s="435"/>
      <c r="W26" s="436" t="s">
        <v>74</v>
      </c>
      <c r="X26" s="436"/>
      <c r="Y26" s="436" t="s">
        <v>85</v>
      </c>
      <c r="Z26" s="436"/>
      <c r="AA26" s="435">
        <v>800</v>
      </c>
      <c r="AB26" s="435"/>
      <c r="AC26" s="435"/>
      <c r="AD26" s="435"/>
      <c r="AE26" s="435"/>
      <c r="AF26" s="436" t="s">
        <v>86</v>
      </c>
      <c r="AG26" s="436"/>
      <c r="AH26" s="436" t="s">
        <v>87</v>
      </c>
      <c r="AI26" s="436"/>
      <c r="AJ26" s="435">
        <f t="shared" si="0"/>
        <v>0</v>
      </c>
      <c r="AK26" s="435"/>
      <c r="AL26" s="435"/>
      <c r="AM26" s="435"/>
      <c r="AN26" s="435"/>
      <c r="AO26" s="435"/>
      <c r="AP26" s="436" t="s">
        <v>86</v>
      </c>
      <c r="AQ26" s="436"/>
      <c r="AY26" s="40"/>
      <c r="AZ26" s="40"/>
      <c r="BA26" s="146"/>
      <c r="BB26" s="40"/>
      <c r="BC26" s="40"/>
      <c r="BL26" s="206"/>
      <c r="BM26" s="6"/>
      <c r="BN26" s="6"/>
      <c r="BO26" s="6"/>
      <c r="BP26" s="6"/>
      <c r="BQ26" s="6"/>
      <c r="BR26" s="6"/>
      <c r="BS26" s="6"/>
      <c r="BT26" s="6"/>
      <c r="BU26" s="6"/>
    </row>
    <row r="27" spans="1:73">
      <c r="A27" s="206"/>
      <c r="H27" s="415" t="s">
        <v>91</v>
      </c>
      <c r="I27" s="415"/>
      <c r="J27" s="415"/>
      <c r="K27" s="415"/>
      <c r="L27" s="415"/>
      <c r="M27" s="415"/>
      <c r="N27" s="415"/>
      <c r="O27" s="415"/>
      <c r="P27" s="415"/>
      <c r="Q27" s="415"/>
      <c r="R27" s="415"/>
      <c r="S27" s="416">
        <f>SUM(R15:AQ15)-SUM(K17:AJ17)</f>
        <v>0</v>
      </c>
      <c r="T27" s="416"/>
      <c r="U27" s="416"/>
      <c r="V27" s="416"/>
      <c r="W27" s="417" t="s">
        <v>74</v>
      </c>
      <c r="X27" s="417"/>
      <c r="Y27" s="417" t="s">
        <v>85</v>
      </c>
      <c r="Z27" s="417"/>
      <c r="AA27" s="416">
        <v>500</v>
      </c>
      <c r="AB27" s="416"/>
      <c r="AC27" s="416"/>
      <c r="AD27" s="416"/>
      <c r="AE27" s="416"/>
      <c r="AF27" s="417" t="s">
        <v>86</v>
      </c>
      <c r="AG27" s="417"/>
      <c r="AH27" s="417" t="s">
        <v>87</v>
      </c>
      <c r="AI27" s="417"/>
      <c r="AJ27" s="416">
        <f t="shared" si="0"/>
        <v>0</v>
      </c>
      <c r="AK27" s="416"/>
      <c r="AL27" s="416"/>
      <c r="AM27" s="416"/>
      <c r="AN27" s="416"/>
      <c r="AO27" s="416"/>
      <c r="AP27" s="417" t="s">
        <v>86</v>
      </c>
      <c r="AQ27" s="417"/>
      <c r="AY27" s="40"/>
      <c r="AZ27" s="40"/>
      <c r="BA27" s="146"/>
      <c r="BB27" s="40"/>
      <c r="BC27" s="40"/>
      <c r="BL27" s="206"/>
      <c r="BM27" s="6"/>
      <c r="BN27" s="6"/>
      <c r="BO27" s="6"/>
      <c r="BP27" s="6"/>
      <c r="BQ27" s="6"/>
      <c r="BR27" s="6"/>
      <c r="BS27" s="6"/>
      <c r="BT27" s="6"/>
      <c r="BU27" s="6"/>
    </row>
    <row r="28" spans="1:73">
      <c r="A28" s="206"/>
      <c r="H28" s="433" t="s">
        <v>149</v>
      </c>
      <c r="I28" s="433"/>
      <c r="J28" s="433"/>
      <c r="K28" s="433"/>
      <c r="L28" s="433"/>
      <c r="M28" s="433"/>
      <c r="N28" s="433"/>
      <c r="O28" s="433"/>
      <c r="P28" s="433"/>
      <c r="Q28" s="433"/>
      <c r="R28" s="433"/>
      <c r="S28" s="413"/>
      <c r="T28" s="413"/>
      <c r="U28" s="413"/>
      <c r="V28" s="413"/>
      <c r="W28" s="414"/>
      <c r="X28" s="414"/>
      <c r="Y28" s="414"/>
      <c r="Z28" s="414"/>
      <c r="AA28" s="413"/>
      <c r="AB28" s="413"/>
      <c r="AC28" s="413"/>
      <c r="AD28" s="413"/>
      <c r="AE28" s="413"/>
      <c r="AF28" s="414"/>
      <c r="AG28" s="414"/>
      <c r="AH28" s="414"/>
      <c r="AI28" s="414"/>
      <c r="AJ28" s="413">
        <f>SUM(AJ24:AO27)</f>
        <v>0</v>
      </c>
      <c r="AK28" s="413"/>
      <c r="AL28" s="413"/>
      <c r="AM28" s="413"/>
      <c r="AN28" s="413"/>
      <c r="AO28" s="413"/>
      <c r="AP28" s="414" t="s">
        <v>86</v>
      </c>
      <c r="AQ28" s="414"/>
      <c r="AY28" s="40"/>
      <c r="AZ28" s="40"/>
      <c r="BA28" s="146"/>
      <c r="BB28" s="40"/>
      <c r="BC28" s="40"/>
      <c r="BL28" s="206"/>
      <c r="BM28" s="6"/>
      <c r="BN28" s="6"/>
      <c r="BO28" s="6"/>
      <c r="BP28" s="6"/>
      <c r="BQ28" s="6"/>
      <c r="BR28" s="6"/>
      <c r="BS28" s="6"/>
      <c r="BT28" s="6"/>
      <c r="BU28" s="6"/>
    </row>
    <row r="29" spans="1:73">
      <c r="A29" s="206"/>
      <c r="AY29" s="40"/>
      <c r="AZ29" s="40"/>
      <c r="BA29" s="146"/>
      <c r="BB29" s="40"/>
      <c r="BC29" s="40"/>
      <c r="BL29" s="206"/>
      <c r="BM29" s="6"/>
      <c r="BN29" s="6"/>
      <c r="BO29" s="6"/>
      <c r="BP29" s="6"/>
      <c r="BQ29" s="6"/>
      <c r="BR29" s="6"/>
      <c r="BS29" s="6"/>
      <c r="BT29" s="6"/>
      <c r="BU29" s="6"/>
    </row>
    <row r="30" spans="1:73">
      <c r="A30" s="206"/>
      <c r="D30" s="147" t="s">
        <v>94</v>
      </c>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9"/>
      <c r="AZ30" s="149"/>
      <c r="BA30" s="67"/>
      <c r="BB30" s="149"/>
      <c r="BC30" s="149"/>
      <c r="BD30" s="148"/>
      <c r="BE30" s="148"/>
      <c r="BF30" s="148"/>
      <c r="BG30" s="148"/>
      <c r="BH30" s="148"/>
      <c r="BI30" s="150"/>
      <c r="BL30" s="206"/>
      <c r="BM30" s="6"/>
      <c r="BN30" s="6"/>
      <c r="BO30" s="6"/>
      <c r="BP30" s="6"/>
      <c r="BQ30" s="6"/>
      <c r="BR30" s="6"/>
      <c r="BS30" s="6"/>
      <c r="BT30" s="6"/>
      <c r="BU30" s="6"/>
    </row>
    <row r="31" spans="1:73">
      <c r="A31" s="206"/>
      <c r="D31" s="151"/>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3"/>
      <c r="AZ31" s="153"/>
      <c r="BA31" s="45"/>
      <c r="BB31" s="153"/>
      <c r="BC31" s="153"/>
      <c r="BD31" s="152"/>
      <c r="BE31" s="152"/>
      <c r="BF31" s="152"/>
      <c r="BG31" s="152"/>
      <c r="BH31" s="152"/>
      <c r="BI31" s="154"/>
      <c r="BL31" s="206"/>
      <c r="BM31" s="6"/>
      <c r="BN31" s="6"/>
      <c r="BO31" s="6"/>
      <c r="BP31" s="6"/>
      <c r="BQ31" s="6"/>
      <c r="BR31" s="6"/>
      <c r="BS31" s="6"/>
      <c r="BT31" s="6"/>
      <c r="BU31" s="6"/>
    </row>
    <row r="32" spans="1:73">
      <c r="A32" s="206"/>
      <c r="D32" s="151"/>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3"/>
      <c r="AZ32" s="153"/>
      <c r="BA32" s="45"/>
      <c r="BB32" s="153"/>
      <c r="BC32" s="153"/>
      <c r="BD32" s="152"/>
      <c r="BE32" s="152"/>
      <c r="BF32" s="152"/>
      <c r="BG32" s="152"/>
      <c r="BH32" s="152"/>
      <c r="BI32" s="154"/>
      <c r="BL32" s="206"/>
      <c r="BM32" s="6"/>
      <c r="BN32" s="6"/>
      <c r="BO32" s="6"/>
      <c r="BP32" s="6"/>
      <c r="BQ32" s="6"/>
      <c r="BR32" s="6"/>
      <c r="BS32" s="6"/>
      <c r="BT32" s="6"/>
      <c r="BU32" s="6"/>
    </row>
    <row r="33" spans="1:73">
      <c r="A33" s="206"/>
      <c r="D33" s="151"/>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3"/>
      <c r="AZ33" s="153"/>
      <c r="BA33" s="45"/>
      <c r="BB33" s="153"/>
      <c r="BC33" s="153"/>
      <c r="BD33" s="152"/>
      <c r="BE33" s="152"/>
      <c r="BF33" s="152"/>
      <c r="BG33" s="152"/>
      <c r="BH33" s="152"/>
      <c r="BI33" s="154"/>
      <c r="BL33" s="206"/>
      <c r="BM33" s="6"/>
      <c r="BN33" s="6"/>
      <c r="BO33" s="6"/>
      <c r="BP33" s="6"/>
      <c r="BQ33" s="6"/>
      <c r="BR33" s="6"/>
      <c r="BS33" s="6"/>
      <c r="BT33" s="6"/>
      <c r="BU33" s="6"/>
    </row>
    <row r="34" spans="1:73">
      <c r="A34" s="206"/>
      <c r="D34" s="151"/>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3"/>
      <c r="AZ34" s="153"/>
      <c r="BA34" s="45"/>
      <c r="BB34" s="153"/>
      <c r="BC34" s="153"/>
      <c r="BD34" s="152"/>
      <c r="BE34" s="152"/>
      <c r="BF34" s="152"/>
      <c r="BG34" s="152"/>
      <c r="BH34" s="152"/>
      <c r="BI34" s="154"/>
      <c r="BL34" s="206"/>
      <c r="BM34" s="6"/>
      <c r="BN34" s="6"/>
      <c r="BO34" s="6"/>
      <c r="BP34" s="6"/>
      <c r="BQ34" s="6"/>
      <c r="BR34" s="6"/>
      <c r="BS34" s="6"/>
      <c r="BT34" s="6"/>
      <c r="BU34" s="6"/>
    </row>
    <row r="35" spans="1:73">
      <c r="A35" s="206"/>
      <c r="C35" s="6"/>
      <c r="D35" s="155"/>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4"/>
      <c r="BL35" s="206"/>
    </row>
    <row r="36" spans="1:73" ht="13.5" customHeight="1">
      <c r="A36" s="206"/>
      <c r="C36" s="6"/>
      <c r="D36" s="156"/>
      <c r="E36" s="157"/>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9"/>
      <c r="BL36" s="206"/>
    </row>
    <row r="37" spans="1:73" ht="7.5" customHeight="1" thickBot="1">
      <c r="A37" s="206"/>
      <c r="B37" s="2"/>
      <c r="C37" s="2"/>
      <c r="D37" s="10"/>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06"/>
    </row>
    <row r="38" spans="1:73" ht="7.5" customHeight="1" thickTop="1">
      <c r="A38" s="206"/>
      <c r="B38" s="18"/>
      <c r="C38" s="18"/>
      <c r="D38" s="19"/>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206"/>
    </row>
    <row r="39" spans="1:73" ht="13.5" customHeight="1">
      <c r="A39" s="206"/>
      <c r="C39" s="6"/>
      <c r="D39" s="6"/>
      <c r="E39" s="6"/>
      <c r="F39" s="6"/>
      <c r="G39" s="6"/>
      <c r="H39" s="6"/>
      <c r="I39" s="6"/>
      <c r="M39" s="412" t="s">
        <v>58</v>
      </c>
      <c r="N39" s="412"/>
      <c r="O39" s="412"/>
      <c r="P39" s="412"/>
      <c r="Q39" s="412"/>
      <c r="R39" s="412"/>
      <c r="S39" s="412"/>
      <c r="T39" s="412"/>
      <c r="U39" s="412"/>
      <c r="V39" s="412"/>
      <c r="W39" s="412"/>
      <c r="X39" s="412"/>
      <c r="Y39" s="412"/>
      <c r="Z39" s="412"/>
      <c r="AA39" s="412"/>
      <c r="AB39" s="412"/>
      <c r="AC39" s="412"/>
      <c r="AD39" s="412"/>
      <c r="AE39" s="412"/>
      <c r="AF39" s="412"/>
      <c r="AG39" s="412"/>
      <c r="AH39" s="412"/>
      <c r="AJ39" s="8" t="s">
        <v>21</v>
      </c>
      <c r="AK39" s="6"/>
      <c r="AL39" s="6"/>
      <c r="BL39" s="206"/>
    </row>
    <row r="40" spans="1:73" ht="13.5" customHeight="1">
      <c r="A40" s="206"/>
      <c r="C40" s="6"/>
      <c r="D40" s="6"/>
      <c r="E40" s="6"/>
      <c r="F40" s="6"/>
      <c r="G40" s="6"/>
      <c r="H40" s="6"/>
      <c r="I40" s="6"/>
      <c r="M40" s="412"/>
      <c r="N40" s="412"/>
      <c r="O40" s="412"/>
      <c r="P40" s="412"/>
      <c r="Q40" s="412"/>
      <c r="R40" s="412"/>
      <c r="S40" s="412"/>
      <c r="T40" s="412"/>
      <c r="U40" s="412"/>
      <c r="V40" s="412"/>
      <c r="W40" s="412"/>
      <c r="X40" s="412"/>
      <c r="Y40" s="412"/>
      <c r="Z40" s="412"/>
      <c r="AA40" s="412"/>
      <c r="AB40" s="412"/>
      <c r="AC40" s="412"/>
      <c r="AD40" s="412"/>
      <c r="AE40" s="412"/>
      <c r="AF40" s="412"/>
      <c r="AG40" s="412"/>
      <c r="AH40" s="412"/>
      <c r="AJ40" s="8" t="s">
        <v>22</v>
      </c>
      <c r="AK40" s="6"/>
      <c r="AL40" s="6"/>
      <c r="BL40" s="206"/>
    </row>
    <row r="41" spans="1:73" ht="13.5" customHeight="1">
      <c r="A41" s="206"/>
      <c r="M41" s="412"/>
      <c r="N41" s="412"/>
      <c r="O41" s="412"/>
      <c r="P41" s="412"/>
      <c r="Q41" s="412"/>
      <c r="R41" s="412"/>
      <c r="S41" s="412"/>
      <c r="T41" s="412"/>
      <c r="U41" s="412"/>
      <c r="V41" s="412"/>
      <c r="W41" s="412"/>
      <c r="X41" s="412"/>
      <c r="Y41" s="412"/>
      <c r="Z41" s="412"/>
      <c r="AA41" s="412"/>
      <c r="AB41" s="412"/>
      <c r="AC41" s="412"/>
      <c r="AD41" s="412"/>
      <c r="AE41" s="412"/>
      <c r="AF41" s="412"/>
      <c r="AG41" s="412"/>
      <c r="AH41" s="412"/>
      <c r="AJ41" s="23" t="s">
        <v>77</v>
      </c>
      <c r="BL41" s="206"/>
    </row>
    <row r="42" spans="1:73" ht="16.5" customHeight="1">
      <c r="A42" s="206"/>
      <c r="M42" s="43"/>
      <c r="N42" s="43"/>
      <c r="O42" s="43"/>
      <c r="P42" s="43"/>
      <c r="Q42" s="43"/>
      <c r="R42" s="43"/>
      <c r="S42" s="43"/>
      <c r="T42" s="43"/>
      <c r="U42" s="43"/>
      <c r="V42" s="43"/>
      <c r="W42" s="43"/>
      <c r="X42" s="43"/>
      <c r="Y42" s="43"/>
      <c r="Z42" s="43"/>
      <c r="AA42" s="43"/>
      <c r="AB42" s="43"/>
      <c r="AC42" s="43"/>
      <c r="AD42" s="43"/>
      <c r="AE42" s="43"/>
      <c r="AF42" s="43"/>
      <c r="AG42" s="43"/>
      <c r="AH42" s="43"/>
      <c r="AJ42" s="23"/>
      <c r="AN42" s="74" t="s">
        <v>78</v>
      </c>
      <c r="AO42" s="13"/>
      <c r="AP42" s="13"/>
      <c r="AQ42" s="13"/>
      <c r="AR42" s="13"/>
      <c r="AS42" s="13"/>
      <c r="AT42" s="13"/>
      <c r="AU42" s="13"/>
      <c r="AV42" s="13"/>
      <c r="AW42" s="13"/>
      <c r="AX42" s="13"/>
      <c r="AY42" s="13"/>
      <c r="AZ42" s="13"/>
      <c r="BA42" s="13"/>
      <c r="BB42" s="13"/>
      <c r="BL42" s="206"/>
    </row>
    <row r="43" spans="1:73" ht="9" customHeight="1">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row>
    <row r="44" spans="1:73">
      <c r="A44" s="17"/>
      <c r="BL44" s="17"/>
    </row>
    <row r="45" spans="1:73" ht="11.25" hidden="1" customHeight="1">
      <c r="A45" s="21"/>
      <c r="B45" s="64"/>
      <c r="C45" s="64"/>
      <c r="D45" s="7"/>
      <c r="E45" s="7"/>
      <c r="F45" s="98"/>
      <c r="G45" s="99"/>
      <c r="H45" s="99"/>
      <c r="I45" s="99"/>
      <c r="J45" s="100"/>
      <c r="K45" s="100"/>
      <c r="L45" s="100"/>
      <c r="M45" s="99"/>
      <c r="N45" s="99"/>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2"/>
      <c r="BH45" s="103"/>
      <c r="BI45" s="104"/>
      <c r="BL45" s="17"/>
    </row>
    <row r="46" spans="1:73" ht="21" hidden="1" customHeight="1">
      <c r="A46" s="21"/>
      <c r="B46" s="64"/>
      <c r="C46" s="64"/>
      <c r="D46" s="7"/>
      <c r="E46" s="7"/>
      <c r="F46" s="105"/>
      <c r="G46" s="106"/>
      <c r="H46" s="106"/>
      <c r="I46" s="422" t="s">
        <v>95</v>
      </c>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7"/>
      <c r="BF46" s="7"/>
      <c r="BG46" s="107"/>
      <c r="BH46" s="103"/>
      <c r="BI46" s="104"/>
      <c r="BL46" s="17"/>
    </row>
    <row r="47" spans="1:73" ht="25.5" hidden="1" customHeight="1">
      <c r="A47" s="17"/>
      <c r="B47" s="11"/>
      <c r="C47" s="6"/>
      <c r="D47" s="7"/>
      <c r="E47" s="7"/>
      <c r="F47" s="108"/>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109" t="s">
        <v>2194</v>
      </c>
      <c r="BE47" s="7"/>
      <c r="BF47" s="7"/>
      <c r="BG47" s="107"/>
      <c r="BH47" s="103"/>
      <c r="BI47" s="103"/>
      <c r="BL47" s="17"/>
    </row>
    <row r="48" spans="1:73" ht="24" hidden="1">
      <c r="A48" s="17"/>
      <c r="B48" s="69"/>
      <c r="C48" s="69"/>
      <c r="D48" s="110"/>
      <c r="E48" s="110"/>
      <c r="F48" s="111"/>
      <c r="G48" s="112"/>
      <c r="H48" s="112"/>
      <c r="I48" s="423" t="str">
        <f>申込書!I4:BJ4</f>
        <v/>
      </c>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113"/>
      <c r="AS48" s="114" t="s">
        <v>96</v>
      </c>
      <c r="AT48" s="113"/>
      <c r="AU48" s="113"/>
      <c r="AV48" s="7"/>
      <c r="AW48" s="7"/>
      <c r="AX48" s="7"/>
      <c r="AY48" s="7"/>
      <c r="AZ48" s="7"/>
      <c r="BA48" s="7"/>
      <c r="BB48" s="7"/>
      <c r="BC48" s="7"/>
      <c r="BD48" s="7"/>
      <c r="BE48" s="7"/>
      <c r="BF48" s="7"/>
      <c r="BG48" s="107"/>
      <c r="BH48" s="103"/>
      <c r="BI48" s="115"/>
      <c r="BJ48" s="15"/>
      <c r="BK48" s="15"/>
      <c r="BL48" s="15"/>
      <c r="BM48" s="15"/>
    </row>
    <row r="49" spans="1:64" ht="6" hidden="1" customHeight="1">
      <c r="A49" s="21"/>
      <c r="B49" s="6"/>
      <c r="C49" s="9"/>
      <c r="D49" s="7"/>
      <c r="E49" s="7"/>
      <c r="F49" s="108"/>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107"/>
      <c r="BH49" s="103"/>
      <c r="BI49" s="7"/>
      <c r="BL49" s="17"/>
    </row>
    <row r="50" spans="1:64" ht="24.75" hidden="1" customHeight="1">
      <c r="A50" s="21"/>
      <c r="B50" s="6"/>
      <c r="C50" s="9"/>
      <c r="D50" s="116"/>
      <c r="E50" s="7"/>
      <c r="F50" s="108"/>
      <c r="G50" s="7"/>
      <c r="H50" s="424"/>
      <c r="I50" s="424"/>
      <c r="J50" s="424"/>
      <c r="K50" s="7"/>
      <c r="L50" s="7"/>
      <c r="M50" s="117"/>
      <c r="N50" s="117"/>
      <c r="O50" s="117"/>
      <c r="P50" s="117"/>
      <c r="Q50" s="117"/>
      <c r="R50" s="117"/>
      <c r="S50" s="117"/>
      <c r="T50" s="117"/>
      <c r="U50" s="425" t="str">
        <f>DOLLAR(AZ12+AJ28)&amp;" -"</f>
        <v>¥0 -</v>
      </c>
      <c r="V50" s="425"/>
      <c r="W50" s="425"/>
      <c r="X50" s="425"/>
      <c r="Y50" s="425"/>
      <c r="Z50" s="425"/>
      <c r="AA50" s="425"/>
      <c r="AB50" s="425"/>
      <c r="AC50" s="425"/>
      <c r="AD50" s="425"/>
      <c r="AE50" s="425"/>
      <c r="AF50" s="425"/>
      <c r="AG50" s="425"/>
      <c r="AH50" s="425"/>
      <c r="AI50" s="425"/>
      <c r="AJ50" s="117"/>
      <c r="AK50" s="117"/>
      <c r="AL50" s="117"/>
      <c r="AM50" s="117"/>
      <c r="AN50" s="117"/>
      <c r="AO50" s="117"/>
      <c r="AP50" s="117"/>
      <c r="AQ50" s="7"/>
      <c r="AR50" s="7"/>
      <c r="AS50" s="7"/>
      <c r="AT50" s="7"/>
      <c r="AU50" s="7"/>
      <c r="AV50" s="7"/>
      <c r="AW50" s="7"/>
      <c r="AX50" s="7"/>
      <c r="AY50" s="7"/>
      <c r="AZ50" s="7"/>
      <c r="BA50" s="7"/>
      <c r="BB50" s="7"/>
      <c r="BC50" s="7"/>
      <c r="BD50" s="7"/>
      <c r="BE50" s="7"/>
      <c r="BF50" s="7"/>
      <c r="BG50" s="107"/>
      <c r="BH50" s="7"/>
      <c r="BI50" s="7"/>
      <c r="BL50" s="17"/>
    </row>
    <row r="51" spans="1:64" ht="8.25" hidden="1" customHeight="1">
      <c r="A51" s="21"/>
      <c r="B51" s="6"/>
      <c r="C51" s="9"/>
      <c r="D51" s="7"/>
      <c r="E51" s="7"/>
      <c r="F51" s="108"/>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107"/>
      <c r="BH51" s="7"/>
      <c r="BI51" s="7"/>
      <c r="BL51" s="17"/>
    </row>
    <row r="52" spans="1:64" ht="14.25" hidden="1" customHeight="1">
      <c r="A52" s="21"/>
      <c r="B52" s="6"/>
      <c r="C52" s="9"/>
      <c r="D52" s="118"/>
      <c r="E52" s="118"/>
      <c r="F52" s="119"/>
      <c r="G52" s="120"/>
      <c r="H52" s="121"/>
      <c r="I52" s="121"/>
      <c r="J52" s="121"/>
      <c r="K52" s="121"/>
      <c r="L52" s="121"/>
      <c r="M52" s="121"/>
      <c r="N52" s="122" t="s">
        <v>99</v>
      </c>
      <c r="O52" s="123"/>
      <c r="P52" s="123"/>
      <c r="Q52" s="124"/>
      <c r="R52" s="124"/>
      <c r="S52" s="122"/>
      <c r="T52" s="122"/>
      <c r="U52" s="122"/>
      <c r="V52" s="420" t="str">
        <f>DOLLAR(AZ12)&amp;" -"</f>
        <v>¥0 -</v>
      </c>
      <c r="W52" s="420"/>
      <c r="X52" s="420"/>
      <c r="Y52" s="420"/>
      <c r="Z52" s="420"/>
      <c r="AA52" s="420"/>
      <c r="AB52" s="420"/>
      <c r="AC52" s="125"/>
      <c r="AD52" s="125"/>
      <c r="AE52" s="125"/>
      <c r="AF52" s="103"/>
      <c r="AG52" s="103"/>
      <c r="AH52" s="103"/>
      <c r="AI52" s="103"/>
      <c r="AJ52" s="126"/>
      <c r="AK52" s="126"/>
      <c r="AL52" s="126"/>
      <c r="AM52" s="126"/>
      <c r="AN52" s="126"/>
      <c r="AO52" s="126"/>
      <c r="AP52" s="127"/>
      <c r="AQ52" s="127"/>
      <c r="AR52" s="127"/>
      <c r="AS52" s="127"/>
      <c r="AT52" s="127"/>
      <c r="AU52" s="127"/>
      <c r="AV52" s="127"/>
      <c r="AW52" s="127"/>
      <c r="AX52" s="127"/>
      <c r="AY52" s="127"/>
      <c r="AZ52" s="127"/>
      <c r="BA52" s="127"/>
      <c r="BB52" s="127"/>
      <c r="BC52" s="128"/>
      <c r="BD52" s="127"/>
      <c r="BE52" s="127"/>
      <c r="BF52" s="127"/>
      <c r="BG52" s="129"/>
      <c r="BH52" s="126"/>
      <c r="BI52" s="7"/>
      <c r="BL52" s="17"/>
    </row>
    <row r="53" spans="1:64" ht="17.25" hidden="1">
      <c r="A53" s="186"/>
      <c r="B53" s="66"/>
      <c r="C53" s="9"/>
      <c r="D53" s="126"/>
      <c r="E53" s="126"/>
      <c r="F53" s="130"/>
      <c r="G53" s="131"/>
      <c r="H53" s="131"/>
      <c r="I53" s="131"/>
      <c r="J53" s="131"/>
      <c r="K53" s="131"/>
      <c r="L53" s="131"/>
      <c r="M53" s="131"/>
      <c r="N53" s="131"/>
      <c r="O53" s="126"/>
      <c r="P53" s="126"/>
      <c r="Q53" s="126" t="s">
        <v>83</v>
      </c>
      <c r="R53" s="126"/>
      <c r="S53" s="126"/>
      <c r="T53" s="126"/>
      <c r="U53" s="126"/>
      <c r="V53" s="421" t="str">
        <f>DOLLAR(AJ24+AJ25+AJ26+AJ27)&amp;" -"</f>
        <v>¥0 -</v>
      </c>
      <c r="W53" s="421"/>
      <c r="X53" s="421"/>
      <c r="Y53" s="421"/>
      <c r="Z53" s="421"/>
      <c r="AA53" s="421"/>
      <c r="AB53" s="421"/>
      <c r="AC53" s="126" t="s">
        <v>100</v>
      </c>
      <c r="AD53" s="126"/>
      <c r="AE53" s="126"/>
      <c r="AF53" s="103"/>
      <c r="AG53" s="103"/>
      <c r="AH53" s="103"/>
      <c r="AI53" s="103"/>
      <c r="AJ53" s="126"/>
      <c r="AK53" s="126"/>
      <c r="AL53" s="127"/>
      <c r="AM53" s="127"/>
      <c r="AN53" s="7"/>
      <c r="AO53" s="127"/>
      <c r="AP53" s="127"/>
      <c r="AQ53" s="132"/>
      <c r="AR53" s="132"/>
      <c r="AS53" s="132"/>
      <c r="AT53" s="132"/>
      <c r="AU53" s="132"/>
      <c r="AV53" s="132"/>
      <c r="AW53" s="126"/>
      <c r="AX53" s="126"/>
      <c r="AY53" s="126"/>
      <c r="AZ53" s="126"/>
      <c r="BA53" s="126"/>
      <c r="BB53" s="128" t="str">
        <f>大会要項!C1</f>
        <v>エスペサマーフェスU13 2017 Vol.2</v>
      </c>
      <c r="BC53" s="103"/>
      <c r="BD53" s="103"/>
      <c r="BE53" s="127"/>
      <c r="BF53" s="127"/>
      <c r="BG53" s="129"/>
      <c r="BH53" s="103"/>
      <c r="BI53" s="126"/>
      <c r="BJ53" s="70"/>
      <c r="BL53" s="17"/>
    </row>
    <row r="54" spans="1:64" ht="13.5" hidden="1" customHeight="1">
      <c r="A54" s="187"/>
      <c r="B54" s="70"/>
      <c r="C54" s="70"/>
      <c r="D54" s="133"/>
      <c r="E54" s="133"/>
      <c r="F54" s="130"/>
      <c r="G54" s="126"/>
      <c r="H54" s="126"/>
      <c r="I54" s="126"/>
      <c r="J54" s="126"/>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26"/>
      <c r="AH54" s="135"/>
      <c r="AI54" s="126"/>
      <c r="AJ54" s="126"/>
      <c r="AK54" s="126"/>
      <c r="AL54" s="126"/>
      <c r="AM54" s="126"/>
      <c r="AN54" s="7"/>
      <c r="AO54" s="132"/>
      <c r="AP54" s="132"/>
      <c r="AQ54" s="96"/>
      <c r="AR54" s="136"/>
      <c r="AS54" s="137"/>
      <c r="AT54" s="137"/>
      <c r="AU54" s="137"/>
      <c r="AV54" s="137"/>
      <c r="AW54" s="137"/>
      <c r="AX54" s="137"/>
      <c r="AY54" s="138"/>
      <c r="AZ54" s="138"/>
      <c r="BA54" s="138"/>
      <c r="BB54" s="139" t="s">
        <v>102</v>
      </c>
      <c r="BC54" s="103"/>
      <c r="BD54" s="103"/>
      <c r="BE54" s="126"/>
      <c r="BF54" s="126"/>
      <c r="BG54" s="140"/>
      <c r="BH54" s="103"/>
      <c r="BI54" s="133"/>
      <c r="BJ54" s="70"/>
      <c r="BL54" s="17"/>
    </row>
    <row r="55" spans="1:64" ht="15" hidden="1" customHeight="1">
      <c r="A55" s="21"/>
      <c r="B55" s="64"/>
      <c r="C55" s="64"/>
      <c r="D55" s="103"/>
      <c r="E55" s="141"/>
      <c r="F55" s="108"/>
      <c r="G55" s="106"/>
      <c r="H55" s="142"/>
      <c r="I55" s="142"/>
      <c r="J55" s="142"/>
      <c r="K55" s="142"/>
      <c r="L55" s="14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106"/>
      <c r="AQ55" s="137"/>
      <c r="AR55" s="137"/>
      <c r="AS55" s="137"/>
      <c r="AT55" s="137"/>
      <c r="AU55" s="137"/>
      <c r="AV55" s="137"/>
      <c r="AW55" s="137"/>
      <c r="AX55" s="137"/>
      <c r="AY55" s="137"/>
      <c r="AZ55" s="137"/>
      <c r="BA55" s="137"/>
      <c r="BB55" s="143" t="s">
        <v>97</v>
      </c>
      <c r="BC55" s="103"/>
      <c r="BD55" s="103"/>
      <c r="BE55" s="138"/>
      <c r="BF55" s="138"/>
      <c r="BG55" s="144"/>
      <c r="BH55" s="138"/>
      <c r="BI55" s="138"/>
      <c r="BL55" s="17"/>
    </row>
    <row r="56" spans="1:64" ht="12.75" hidden="1" customHeight="1">
      <c r="A56" s="21"/>
      <c r="B56" s="65"/>
      <c r="C56" s="65"/>
      <c r="D56" s="103"/>
      <c r="E56" s="141"/>
      <c r="F56" s="108"/>
      <c r="G56" s="106"/>
      <c r="H56" s="142"/>
      <c r="I56" s="142"/>
      <c r="J56" s="142"/>
      <c r="K56" s="142"/>
      <c r="L56" s="14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06"/>
      <c r="AQ56" s="137"/>
      <c r="AR56" s="137"/>
      <c r="AS56" s="137"/>
      <c r="AT56" s="137"/>
      <c r="AU56" s="137"/>
      <c r="AV56" s="137"/>
      <c r="AW56" s="137"/>
      <c r="AX56" s="137"/>
      <c r="AY56" s="137"/>
      <c r="AZ56" s="137"/>
      <c r="BA56" s="137"/>
      <c r="BB56" s="145" t="s">
        <v>98</v>
      </c>
      <c r="BC56" s="103"/>
      <c r="BD56" s="103"/>
      <c r="BE56" s="138"/>
      <c r="BF56" s="138"/>
      <c r="BG56" s="144"/>
      <c r="BH56" s="138"/>
      <c r="BI56" s="138"/>
      <c r="BL56" s="17"/>
    </row>
    <row r="57" spans="1:64" ht="15" hidden="1" customHeight="1">
      <c r="A57" s="21"/>
      <c r="B57" s="21"/>
      <c r="C57" s="26"/>
      <c r="D57" s="21"/>
      <c r="E57" s="21"/>
      <c r="F57" s="71"/>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3"/>
      <c r="BH57" s="21"/>
      <c r="BI57" s="21"/>
      <c r="BL57" s="17"/>
    </row>
    <row r="58" spans="1:64" hidden="1">
      <c r="A58" s="17"/>
      <c r="BL58" s="17"/>
    </row>
    <row r="59" spans="1:64">
      <c r="A59" s="17"/>
      <c r="BL59" s="17"/>
    </row>
    <row r="60" spans="1:64">
      <c r="A60" s="17"/>
      <c r="BL60" s="17"/>
    </row>
    <row r="61" spans="1:64">
      <c r="A61" s="17"/>
      <c r="BL61" s="17"/>
    </row>
    <row r="62" spans="1:64">
      <c r="A62" s="17"/>
      <c r="BL62" s="17"/>
    </row>
    <row r="63" spans="1:64">
      <c r="A63" s="17"/>
      <c r="BL63" s="17"/>
    </row>
    <row r="69" spans="5:36">
      <c r="E69" s="24" t="s">
        <v>45</v>
      </c>
      <c r="AJ69" s="24" t="s">
        <v>45</v>
      </c>
    </row>
  </sheetData>
  <mergeCells count="127">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 ref="AZ9:BJ9"/>
    <mergeCell ref="D10:J10"/>
    <mergeCell ref="K10:O10"/>
    <mergeCell ref="P10:Q10"/>
    <mergeCell ref="R10:V10"/>
    <mergeCell ref="W10:X10"/>
    <mergeCell ref="D9:J9"/>
    <mergeCell ref="K9:Q9"/>
    <mergeCell ref="R9:X9"/>
    <mergeCell ref="AM9:AS9"/>
    <mergeCell ref="D14:J14"/>
    <mergeCell ref="K14:Q14"/>
    <mergeCell ref="R14:X14"/>
    <mergeCell ref="AM14:AS14"/>
    <mergeCell ref="AM11:AQ11"/>
    <mergeCell ref="AR11:AS11"/>
    <mergeCell ref="AZ11:BJ11"/>
    <mergeCell ref="AM10:AQ10"/>
    <mergeCell ref="AR10:AS10"/>
    <mergeCell ref="AZ10:BJ10"/>
    <mergeCell ref="D11:J11"/>
    <mergeCell ref="K11:O11"/>
    <mergeCell ref="P11:Q11"/>
    <mergeCell ref="R11:V11"/>
    <mergeCell ref="W11:X11"/>
    <mergeCell ref="AM15:AQ15"/>
    <mergeCell ref="AR15:AS15"/>
    <mergeCell ref="D16:J16"/>
    <mergeCell ref="K16:O16"/>
    <mergeCell ref="P16:Q16"/>
    <mergeCell ref="R16:V16"/>
    <mergeCell ref="W16:X16"/>
    <mergeCell ref="D15:J15"/>
    <mergeCell ref="K15:Q15"/>
    <mergeCell ref="R15:V15"/>
    <mergeCell ref="W15:X15"/>
    <mergeCell ref="AJ24:AO24"/>
    <mergeCell ref="AP24:AQ24"/>
    <mergeCell ref="AM17:AS17"/>
    <mergeCell ref="AZ17:BJ17"/>
    <mergeCell ref="AM16:AS16"/>
    <mergeCell ref="AZ16:BJ16"/>
    <mergeCell ref="D21:J21"/>
    <mergeCell ref="AM20:AS20"/>
    <mergeCell ref="K19:AS19"/>
    <mergeCell ref="K21:AS21"/>
    <mergeCell ref="D19:J19"/>
    <mergeCell ref="D17:J17"/>
    <mergeCell ref="K17:O17"/>
    <mergeCell ref="P17:Q17"/>
    <mergeCell ref="R17:V17"/>
    <mergeCell ref="W17:X17"/>
    <mergeCell ref="AH26:AI26"/>
    <mergeCell ref="AJ26:AO26"/>
    <mergeCell ref="AP26:AQ26"/>
    <mergeCell ref="M39:AH41"/>
    <mergeCell ref="D18:J18"/>
    <mergeCell ref="K18:Q18"/>
    <mergeCell ref="AM18:AS18"/>
    <mergeCell ref="R18:X18"/>
    <mergeCell ref="AH25:AI25"/>
    <mergeCell ref="AJ25:AO25"/>
    <mergeCell ref="AP25:AQ25"/>
    <mergeCell ref="AA25:AE25"/>
    <mergeCell ref="AA24:AE24"/>
    <mergeCell ref="H26:R26"/>
    <mergeCell ref="S26:V26"/>
    <mergeCell ref="W26:X26"/>
    <mergeCell ref="Y26:Z26"/>
    <mergeCell ref="AA26:AE26"/>
    <mergeCell ref="H25:R25"/>
    <mergeCell ref="S25:V25"/>
    <mergeCell ref="W25:X25"/>
    <mergeCell ref="Y25:Z25"/>
    <mergeCell ref="AF25:AG25"/>
    <mergeCell ref="AH24:AI24"/>
    <mergeCell ref="AZ12:BJ12"/>
    <mergeCell ref="V52:AB52"/>
    <mergeCell ref="V53:AB53"/>
    <mergeCell ref="I46:BD46"/>
    <mergeCell ref="I48:AQ48"/>
    <mergeCell ref="H50:J50"/>
    <mergeCell ref="U50:AI50"/>
    <mergeCell ref="AJ28:AO28"/>
    <mergeCell ref="AP28:AQ28"/>
    <mergeCell ref="D20:J20"/>
    <mergeCell ref="K20:Q20"/>
    <mergeCell ref="R20:X20"/>
    <mergeCell ref="Y20:AE20"/>
    <mergeCell ref="AF20:AL20"/>
    <mergeCell ref="AH27:AI27"/>
    <mergeCell ref="AJ27:AO27"/>
    <mergeCell ref="AP27:AQ27"/>
    <mergeCell ref="H28:R28"/>
    <mergeCell ref="H24:R24"/>
    <mergeCell ref="S24:V24"/>
    <mergeCell ref="W24:X24"/>
    <mergeCell ref="AF24:AG24"/>
    <mergeCell ref="Y24:Z24"/>
    <mergeCell ref="AF26:AG26"/>
    <mergeCell ref="S28:V28"/>
    <mergeCell ref="W28:X28"/>
    <mergeCell ref="Y28:Z28"/>
    <mergeCell ref="AA28:AE28"/>
    <mergeCell ref="AF28:AG28"/>
    <mergeCell ref="AH28:AI28"/>
    <mergeCell ref="H27:R27"/>
    <mergeCell ref="S27:V27"/>
    <mergeCell ref="W27:X27"/>
    <mergeCell ref="Y27:Z27"/>
    <mergeCell ref="AA27:AE27"/>
    <mergeCell ref="AF27:AG27"/>
  </mergeCells>
  <phoneticPr fontId="24"/>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0" r:id="rId1"/>
  <ignoredErrors>
    <ignoredError sqref="S25" formula="1"/>
    <ignoredError sqref="K10:Q11 K16:X17 R15:X15 I4:BJ6 W10:X11 R10:V1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3"/>
  <sheetViews>
    <sheetView showGridLines="0" zoomScaleNormal="100" workbookViewId="0">
      <selection activeCell="AD14" sqref="AD14"/>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56</v>
      </c>
    </row>
    <row r="2" spans="1:106" ht="18" customHeight="1">
      <c r="A2" s="206"/>
      <c r="B2" s="206"/>
      <c r="C2" s="353" t="str">
        <f>大会要項!C1&amp;"　請求明細書及び領収書"</f>
        <v>エスペサマーフェスU13 2017 Vol.2　請求明細書及び領収書</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c r="BN2" s="15"/>
      <c r="BO2" s="15"/>
    </row>
    <row r="3" spans="1:106" ht="12" customHeight="1">
      <c r="A3" s="20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206"/>
    </row>
    <row r="4" spans="1:106" ht="24" customHeight="1">
      <c r="A4" s="206"/>
      <c r="C4" s="354" t="s">
        <v>0</v>
      </c>
      <c r="D4" s="355"/>
      <c r="E4" s="355"/>
      <c r="F4" s="355"/>
      <c r="G4" s="355"/>
      <c r="H4" s="355"/>
      <c r="I4" s="356" t="str">
        <f>申込書!I4:BJ4</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106">
      <c r="A5" s="206"/>
      <c r="C5" s="380" t="s">
        <v>31</v>
      </c>
      <c r="D5" s="381"/>
      <c r="E5" s="381"/>
      <c r="F5" s="381"/>
      <c r="G5" s="381"/>
      <c r="H5" s="382"/>
      <c r="I5" s="383" t="str">
        <f>申込書!I9:V9</f>
        <v/>
      </c>
      <c r="J5" s="383"/>
      <c r="K5" s="383"/>
      <c r="L5" s="383"/>
      <c r="M5" s="383"/>
      <c r="N5" s="383"/>
      <c r="O5" s="383"/>
      <c r="P5" s="383"/>
      <c r="Q5" s="383"/>
      <c r="R5" s="383"/>
      <c r="S5" s="383"/>
      <c r="T5" s="383"/>
      <c r="U5" s="383"/>
      <c r="V5" s="384"/>
      <c r="W5" s="380" t="s">
        <v>32</v>
      </c>
      <c r="X5" s="381"/>
      <c r="Y5" s="381"/>
      <c r="Z5" s="381"/>
      <c r="AA5" s="381"/>
      <c r="AB5" s="382"/>
      <c r="AC5" s="383" t="str">
        <f>申込書!AC9:AP9</f>
        <v/>
      </c>
      <c r="AD5" s="383"/>
      <c r="AE5" s="383"/>
      <c r="AF5" s="383"/>
      <c r="AG5" s="383"/>
      <c r="AH5" s="383"/>
      <c r="AI5" s="383"/>
      <c r="AJ5" s="383"/>
      <c r="AK5" s="383"/>
      <c r="AL5" s="383"/>
      <c r="AM5" s="383"/>
      <c r="AN5" s="383"/>
      <c r="AO5" s="383"/>
      <c r="AP5" s="385"/>
      <c r="AQ5" s="380" t="s">
        <v>33</v>
      </c>
      <c r="AR5" s="381"/>
      <c r="AS5" s="381"/>
      <c r="AT5" s="381"/>
      <c r="AU5" s="381"/>
      <c r="AV5" s="382"/>
      <c r="AW5" s="383" t="str">
        <f>申込書!AW9:BJ9</f>
        <v/>
      </c>
      <c r="AX5" s="383"/>
      <c r="AY5" s="383"/>
      <c r="AZ5" s="383"/>
      <c r="BA5" s="383"/>
      <c r="BB5" s="383"/>
      <c r="BC5" s="383"/>
      <c r="BD5" s="383"/>
      <c r="BE5" s="383"/>
      <c r="BF5" s="383"/>
      <c r="BG5" s="383"/>
      <c r="BH5" s="383"/>
      <c r="BI5" s="383"/>
      <c r="BJ5" s="385"/>
      <c r="BL5" s="206"/>
    </row>
    <row r="6" spans="1:106">
      <c r="A6" s="206"/>
      <c r="C6" s="375" t="s">
        <v>3</v>
      </c>
      <c r="D6" s="376"/>
      <c r="E6" s="376"/>
      <c r="F6" s="376"/>
      <c r="G6" s="376"/>
      <c r="H6" s="377"/>
      <c r="I6" s="378" t="str">
        <f>申込書!I10:V10</f>
        <v/>
      </c>
      <c r="J6" s="378"/>
      <c r="K6" s="378"/>
      <c r="L6" s="378"/>
      <c r="M6" s="378"/>
      <c r="N6" s="378"/>
      <c r="O6" s="378"/>
      <c r="P6" s="378"/>
      <c r="Q6" s="378"/>
      <c r="R6" s="378"/>
      <c r="S6" s="378"/>
      <c r="T6" s="378"/>
      <c r="U6" s="378"/>
      <c r="V6" s="399"/>
      <c r="W6" s="375" t="s">
        <v>3</v>
      </c>
      <c r="X6" s="376"/>
      <c r="Y6" s="376"/>
      <c r="Z6" s="376"/>
      <c r="AA6" s="376"/>
      <c r="AB6" s="377"/>
      <c r="AC6" s="378" t="str">
        <f>申込書!AC10:AP10</f>
        <v/>
      </c>
      <c r="AD6" s="378"/>
      <c r="AE6" s="378"/>
      <c r="AF6" s="378"/>
      <c r="AG6" s="378"/>
      <c r="AH6" s="378"/>
      <c r="AI6" s="378"/>
      <c r="AJ6" s="378"/>
      <c r="AK6" s="378"/>
      <c r="AL6" s="378"/>
      <c r="AM6" s="378"/>
      <c r="AN6" s="378"/>
      <c r="AO6" s="378"/>
      <c r="AP6" s="379"/>
      <c r="AQ6" s="375" t="s">
        <v>3</v>
      </c>
      <c r="AR6" s="376"/>
      <c r="AS6" s="376"/>
      <c r="AT6" s="376"/>
      <c r="AU6" s="376"/>
      <c r="AV6" s="377"/>
      <c r="AW6" s="378" t="str">
        <f>申込書!AW10:BJ10</f>
        <v/>
      </c>
      <c r="AX6" s="378"/>
      <c r="AY6" s="378"/>
      <c r="AZ6" s="378"/>
      <c r="BA6" s="378"/>
      <c r="BB6" s="378"/>
      <c r="BC6" s="378"/>
      <c r="BD6" s="378"/>
      <c r="BE6" s="378"/>
      <c r="BF6" s="378"/>
      <c r="BG6" s="378"/>
      <c r="BH6" s="378"/>
      <c r="BI6" s="378"/>
      <c r="BJ6" s="379"/>
      <c r="BL6" s="206"/>
    </row>
    <row r="7" spans="1:106" ht="11.25" customHeight="1">
      <c r="A7" s="206"/>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206"/>
    </row>
    <row r="8" spans="1:106" ht="21">
      <c r="A8" s="206"/>
      <c r="C8" s="3" t="s">
        <v>121</v>
      </c>
      <c r="D8" s="162"/>
      <c r="E8" s="162"/>
      <c r="F8" s="162"/>
      <c r="G8" s="162"/>
      <c r="H8" s="162"/>
      <c r="I8" s="162"/>
      <c r="J8" s="162"/>
      <c r="K8" s="95"/>
      <c r="L8" s="95"/>
      <c r="M8" s="95"/>
      <c r="N8" s="95"/>
      <c r="O8" s="95"/>
      <c r="P8" s="95"/>
      <c r="Q8" s="160"/>
      <c r="R8" s="160"/>
      <c r="S8" s="161"/>
      <c r="T8" s="161"/>
      <c r="U8" s="161"/>
      <c r="V8" s="161"/>
      <c r="W8" s="162"/>
      <c r="X8" s="162"/>
      <c r="Y8" s="162"/>
      <c r="Z8" s="162"/>
      <c r="AA8" s="161"/>
      <c r="AB8" s="161"/>
      <c r="AC8" s="161"/>
      <c r="AD8" s="161"/>
      <c r="AE8" s="161"/>
      <c r="AF8" s="162"/>
      <c r="AG8" s="162"/>
      <c r="AH8" s="162"/>
      <c r="AI8" s="162"/>
      <c r="AJ8" s="161"/>
      <c r="AK8" s="161"/>
      <c r="AL8" s="161"/>
      <c r="AM8" s="161"/>
      <c r="AN8" s="161"/>
      <c r="AO8" s="161"/>
      <c r="AP8" s="162"/>
      <c r="AQ8" s="162"/>
      <c r="AY8" s="40"/>
      <c r="BL8" s="206"/>
      <c r="BM8" s="6"/>
      <c r="BN8" s="6"/>
      <c r="BO8" s="6"/>
      <c r="BP8" s="6"/>
      <c r="BQ8" s="6"/>
      <c r="BR8" s="6"/>
      <c r="BS8" s="6"/>
      <c r="BT8" s="6"/>
      <c r="BU8" s="6"/>
    </row>
    <row r="9" spans="1:106" ht="15" thickBot="1">
      <c r="A9" s="206"/>
      <c r="C9" s="3"/>
      <c r="D9" s="276"/>
      <c r="E9" s="276"/>
      <c r="F9" s="276"/>
      <c r="G9" s="276"/>
      <c r="H9" s="276"/>
      <c r="I9" s="276"/>
      <c r="J9" s="276"/>
      <c r="K9" s="309" t="s">
        <v>2212</v>
      </c>
      <c r="L9" s="309"/>
      <c r="M9" s="309"/>
      <c r="N9" s="309"/>
      <c r="O9" s="309"/>
      <c r="P9" s="309"/>
      <c r="Q9" s="309"/>
      <c r="R9" s="309" t="s">
        <v>2213</v>
      </c>
      <c r="S9" s="309"/>
      <c r="T9" s="309"/>
      <c r="U9" s="309"/>
      <c r="V9" s="309"/>
      <c r="W9" s="309"/>
      <c r="X9" s="309"/>
      <c r="Y9" s="234"/>
      <c r="Z9" s="234"/>
      <c r="AA9" s="234"/>
      <c r="AB9" s="234"/>
      <c r="AC9" s="234"/>
      <c r="AD9" s="234"/>
      <c r="AE9" s="234"/>
      <c r="AF9" s="217"/>
      <c r="AG9" s="217"/>
      <c r="AH9" s="217"/>
      <c r="AI9" s="217"/>
      <c r="AJ9" s="217"/>
      <c r="AK9" s="217"/>
      <c r="AL9" s="217"/>
      <c r="AM9" s="224"/>
      <c r="AN9" s="224"/>
      <c r="AO9" s="224"/>
      <c r="AP9" s="225"/>
      <c r="AQ9" s="225"/>
      <c r="AR9" s="6"/>
      <c r="AS9" s="6"/>
      <c r="AY9" s="40"/>
      <c r="AZ9" s="349" t="s">
        <v>47</v>
      </c>
      <c r="BA9" s="349"/>
      <c r="BB9" s="349"/>
      <c r="BC9" s="349"/>
      <c r="BD9" s="349"/>
      <c r="BE9" s="349"/>
      <c r="BF9" s="349"/>
      <c r="BG9" s="349"/>
      <c r="BH9" s="349"/>
      <c r="BI9" s="349"/>
      <c r="BJ9" s="349"/>
      <c r="BL9" s="206"/>
      <c r="BM9" s="6"/>
      <c r="BN9" s="6"/>
      <c r="BO9" s="6"/>
      <c r="BP9" s="6"/>
      <c r="BQ9" s="6"/>
      <c r="BR9" s="6"/>
      <c r="BS9" s="6"/>
      <c r="BT9" s="6"/>
      <c r="BU9" s="6"/>
    </row>
    <row r="10" spans="1:106" ht="15.75" thickTop="1" thickBot="1">
      <c r="A10" s="206"/>
      <c r="C10" s="3"/>
      <c r="D10" s="279" t="s">
        <v>2193</v>
      </c>
      <c r="E10" s="279"/>
      <c r="F10" s="279"/>
      <c r="G10" s="279"/>
      <c r="H10" s="279"/>
      <c r="I10" s="279"/>
      <c r="J10" s="279"/>
      <c r="K10" s="448">
        <f>申込書!K16</f>
        <v>0</v>
      </c>
      <c r="L10" s="449"/>
      <c r="M10" s="449"/>
      <c r="N10" s="449"/>
      <c r="O10" s="334" t="s">
        <v>76</v>
      </c>
      <c r="P10" s="334"/>
      <c r="Q10" s="335"/>
      <c r="R10" s="448">
        <f>申込書!R16</f>
        <v>0</v>
      </c>
      <c r="S10" s="449"/>
      <c r="T10" s="449"/>
      <c r="U10" s="449"/>
      <c r="V10" s="334" t="s">
        <v>76</v>
      </c>
      <c r="W10" s="334"/>
      <c r="X10" s="335"/>
      <c r="Y10" s="210"/>
      <c r="Z10" s="210"/>
      <c r="AA10" s="210"/>
      <c r="AB10" s="210"/>
      <c r="AC10" s="211"/>
      <c r="AD10" s="211"/>
      <c r="AE10" s="211"/>
      <c r="AF10" s="190"/>
      <c r="AG10" s="190"/>
      <c r="AH10" s="190"/>
      <c r="AI10" s="190"/>
      <c r="AJ10" s="219"/>
      <c r="AK10" s="219"/>
      <c r="AL10" s="219"/>
      <c r="AM10" s="224"/>
      <c r="AN10" s="224"/>
      <c r="AO10" s="224"/>
      <c r="AP10" s="225"/>
      <c r="AQ10" s="225"/>
      <c r="AR10" s="6"/>
      <c r="AS10" s="6"/>
      <c r="AY10" s="40"/>
      <c r="AZ10" s="348">
        <f>IF(SUM(K10:AE10)=0,0,SUM(K10:AE10))</f>
        <v>0</v>
      </c>
      <c r="BA10" s="348"/>
      <c r="BB10" s="348"/>
      <c r="BC10" s="348"/>
      <c r="BD10" s="348"/>
      <c r="BE10" s="348"/>
      <c r="BF10" s="348"/>
      <c r="BG10" s="348"/>
      <c r="BH10" s="348"/>
      <c r="BI10" s="348"/>
      <c r="BJ10" s="348"/>
      <c r="BL10" s="206"/>
      <c r="BM10" s="6"/>
      <c r="BN10" s="6"/>
      <c r="BO10" s="6"/>
      <c r="BP10" s="6"/>
      <c r="BQ10" s="6"/>
      <c r="BR10" s="6"/>
      <c r="BS10" s="6"/>
      <c r="BT10" s="6"/>
      <c r="BU10" s="6"/>
    </row>
    <row r="11" spans="1:106" ht="15.75" thickTop="1" thickBot="1">
      <c r="A11" s="206"/>
      <c r="C11" s="3"/>
      <c r="D11" s="194"/>
      <c r="E11" s="194"/>
      <c r="F11" s="194"/>
      <c r="G11" s="194"/>
      <c r="H11" s="194"/>
      <c r="I11" s="194"/>
      <c r="J11" s="194"/>
      <c r="K11" s="210"/>
      <c r="L11" s="210"/>
      <c r="M11" s="210"/>
      <c r="N11" s="210"/>
      <c r="O11" s="211"/>
      <c r="P11" s="211"/>
      <c r="Q11" s="211"/>
      <c r="R11" s="210"/>
      <c r="S11" s="210"/>
      <c r="T11" s="210"/>
      <c r="U11" s="210"/>
      <c r="V11" s="211"/>
      <c r="W11" s="211"/>
      <c r="X11" s="211"/>
      <c r="Y11" s="210"/>
      <c r="Z11" s="210"/>
      <c r="AA11" s="210"/>
      <c r="AB11" s="210"/>
      <c r="AC11" s="211"/>
      <c r="AD11" s="211"/>
      <c r="AE11" s="211"/>
      <c r="AF11" s="190"/>
      <c r="AG11" s="190"/>
      <c r="AH11" s="190"/>
      <c r="AI11" s="190"/>
      <c r="AJ11" s="219"/>
      <c r="AK11" s="219"/>
      <c r="AL11" s="219"/>
      <c r="AM11" s="224"/>
      <c r="AN11" s="224"/>
      <c r="AO11" s="224"/>
      <c r="AP11" s="225"/>
      <c r="AQ11" s="225"/>
      <c r="AR11" s="6"/>
      <c r="AS11" s="6"/>
      <c r="AY11" s="40"/>
      <c r="AZ11" s="338" t="s">
        <v>35</v>
      </c>
      <c r="BA11" s="338"/>
      <c r="BB11" s="338"/>
      <c r="BC11" s="338"/>
      <c r="BD11" s="338"/>
      <c r="BE11" s="338"/>
      <c r="BF11" s="338"/>
      <c r="BG11" s="338"/>
      <c r="BH11" s="338"/>
      <c r="BI11" s="338"/>
      <c r="BJ11" s="338"/>
      <c r="BL11" s="206"/>
      <c r="BM11" s="6"/>
      <c r="BN11" s="6"/>
      <c r="BO11" s="6"/>
      <c r="BP11" s="6"/>
      <c r="BQ11" s="6"/>
      <c r="BR11" s="6"/>
      <c r="BS11" s="6"/>
      <c r="BT11" s="6"/>
      <c r="BU11" s="6"/>
    </row>
    <row r="12" spans="1:106" ht="15" thickTop="1">
      <c r="A12" s="206"/>
      <c r="C12" s="3"/>
      <c r="D12" s="194"/>
      <c r="E12" s="194"/>
      <c r="F12" s="194"/>
      <c r="G12" s="194"/>
      <c r="H12" s="194"/>
      <c r="I12" s="194"/>
      <c r="J12" s="194"/>
      <c r="K12" s="210"/>
      <c r="L12" s="210"/>
      <c r="M12" s="210"/>
      <c r="N12" s="210"/>
      <c r="O12" s="211"/>
      <c r="P12" s="211"/>
      <c r="Q12" s="211"/>
      <c r="R12" s="210"/>
      <c r="S12" s="210"/>
      <c r="T12" s="210"/>
      <c r="U12" s="210"/>
      <c r="V12" s="211"/>
      <c r="W12" s="211"/>
      <c r="X12" s="211"/>
      <c r="Y12" s="210"/>
      <c r="Z12" s="210"/>
      <c r="AA12" s="210"/>
      <c r="AB12" s="210"/>
      <c r="AC12" s="211"/>
      <c r="AD12" s="211"/>
      <c r="AE12" s="211"/>
      <c r="AF12" s="190"/>
      <c r="AG12" s="190"/>
      <c r="AH12" s="190"/>
      <c r="AI12" s="190"/>
      <c r="AJ12" s="219"/>
      <c r="AK12" s="219"/>
      <c r="AL12" s="219"/>
      <c r="AM12" s="224"/>
      <c r="AN12" s="224"/>
      <c r="AO12" s="224"/>
      <c r="AP12" s="225"/>
      <c r="AQ12" s="225"/>
      <c r="AR12" s="6"/>
      <c r="AS12" s="6"/>
      <c r="AY12" s="40"/>
      <c r="AZ12" s="339">
        <f>IF(AZ10=0,AZ10,AZ10*3000)</f>
        <v>0</v>
      </c>
      <c r="BA12" s="339"/>
      <c r="BB12" s="339"/>
      <c r="BC12" s="339"/>
      <c r="BD12" s="339"/>
      <c r="BE12" s="339"/>
      <c r="BF12" s="339"/>
      <c r="BG12" s="339"/>
      <c r="BH12" s="339"/>
      <c r="BI12" s="339"/>
      <c r="BJ12" s="339"/>
      <c r="BL12" s="206"/>
      <c r="BM12" s="6"/>
      <c r="BN12" s="6"/>
      <c r="BO12" s="6"/>
      <c r="BP12" s="6"/>
      <c r="BQ12" s="6"/>
      <c r="BR12" s="6"/>
      <c r="BS12" s="6"/>
      <c r="BT12" s="6"/>
      <c r="BU12" s="6"/>
    </row>
    <row r="13" spans="1:106" ht="14.25">
      <c r="A13" s="206"/>
      <c r="C13" s="3"/>
      <c r="D13" s="194"/>
      <c r="E13" s="194"/>
      <c r="F13" s="194"/>
      <c r="G13" s="194"/>
      <c r="H13" s="194"/>
      <c r="I13" s="194"/>
      <c r="J13" s="194"/>
      <c r="K13" s="210"/>
      <c r="L13" s="210"/>
      <c r="M13" s="210"/>
      <c r="N13" s="210"/>
      <c r="O13" s="211"/>
      <c r="P13" s="211"/>
      <c r="Q13" s="211"/>
      <c r="R13" s="210"/>
      <c r="S13" s="210"/>
      <c r="T13" s="210"/>
      <c r="U13" s="210"/>
      <c r="V13" s="211"/>
      <c r="W13" s="211"/>
      <c r="X13" s="211"/>
      <c r="Y13" s="210"/>
      <c r="Z13" s="210"/>
      <c r="AA13" s="210"/>
      <c r="AB13" s="210"/>
      <c r="AC13" s="211"/>
      <c r="AD13" s="211"/>
      <c r="AE13" s="211"/>
      <c r="AF13" s="190"/>
      <c r="AG13" s="190"/>
      <c r="AH13" s="190"/>
      <c r="AI13" s="191"/>
      <c r="AJ13" s="219"/>
      <c r="AK13" s="219"/>
      <c r="AL13" s="219"/>
      <c r="AM13" s="224"/>
      <c r="AN13" s="224"/>
      <c r="AO13" s="224"/>
      <c r="AP13" s="225"/>
      <c r="AQ13" s="225"/>
      <c r="AR13" s="6"/>
      <c r="AS13" s="6"/>
      <c r="AY13" s="40"/>
      <c r="BL13" s="206"/>
      <c r="BM13" s="6"/>
      <c r="BN13" s="6"/>
      <c r="BO13" s="6"/>
      <c r="BP13" s="6"/>
      <c r="BQ13" s="6"/>
      <c r="BR13" s="6"/>
      <c r="BS13" s="6"/>
      <c r="BT13" s="6"/>
      <c r="BU13" s="6"/>
    </row>
    <row r="14" spans="1:106">
      <c r="A14" s="206"/>
      <c r="H14" s="160"/>
      <c r="I14" s="160"/>
      <c r="J14" s="160"/>
      <c r="K14" s="160"/>
      <c r="L14" s="160"/>
      <c r="M14" s="160"/>
      <c r="N14" s="160"/>
      <c r="O14" s="160"/>
      <c r="P14" s="160"/>
      <c r="Q14" s="160"/>
      <c r="R14" s="160"/>
      <c r="S14" s="161"/>
      <c r="T14" s="161"/>
      <c r="U14" s="161"/>
      <c r="V14" s="161"/>
      <c r="W14" s="162"/>
      <c r="X14" s="162"/>
      <c r="Y14" s="225"/>
      <c r="Z14" s="225"/>
      <c r="AA14" s="224"/>
      <c r="AB14" s="224"/>
      <c r="AC14" s="224"/>
      <c r="AD14" s="224"/>
      <c r="AE14" s="224"/>
      <c r="AF14" s="218"/>
      <c r="AG14" s="218"/>
      <c r="AH14" s="218"/>
      <c r="AI14" s="218"/>
      <c r="AJ14" s="192"/>
      <c r="AK14" s="192"/>
      <c r="AL14" s="192"/>
      <c r="AM14" s="224"/>
      <c r="AN14" s="224"/>
      <c r="AO14" s="224"/>
      <c r="AP14" s="225"/>
      <c r="AQ14" s="225"/>
      <c r="AR14" s="6"/>
      <c r="AS14" s="6"/>
      <c r="AY14" s="40"/>
      <c r="AZ14" s="40"/>
      <c r="BA14" s="146"/>
      <c r="BB14" s="40"/>
      <c r="BC14" s="40"/>
      <c r="BL14" s="206"/>
      <c r="BM14" s="6"/>
      <c r="BN14" s="6"/>
      <c r="BO14" s="6"/>
      <c r="BP14" s="6"/>
      <c r="BQ14" s="6"/>
      <c r="BR14" s="6"/>
      <c r="BS14" s="6"/>
      <c r="BT14" s="6"/>
      <c r="BU14" s="6"/>
    </row>
    <row r="15" spans="1:106" ht="21">
      <c r="A15" s="206"/>
      <c r="C15" s="1" t="s">
        <v>79</v>
      </c>
      <c r="Y15" s="6"/>
      <c r="Z15" s="6"/>
      <c r="AA15" s="6"/>
      <c r="AB15" s="6"/>
      <c r="AC15" s="6"/>
      <c r="AD15" s="6"/>
      <c r="AE15" s="6"/>
      <c r="AF15" s="21"/>
      <c r="AG15" s="21"/>
      <c r="AH15" s="21"/>
      <c r="AI15" s="21"/>
      <c r="AJ15" s="21"/>
      <c r="AK15" s="21"/>
      <c r="AL15" s="165"/>
      <c r="AM15" s="233"/>
      <c r="AN15" s="233"/>
      <c r="AO15" s="233"/>
      <c r="AP15" s="233"/>
      <c r="AQ15" s="233"/>
      <c r="AR15" s="233"/>
      <c r="AS15" s="233"/>
      <c r="AT15" s="35"/>
      <c r="AU15" s="35"/>
      <c r="AV15" s="35"/>
      <c r="AW15" s="35"/>
      <c r="AX15" s="35"/>
      <c r="AY15" s="35"/>
      <c r="AZ15" s="35"/>
      <c r="BA15" s="35"/>
      <c r="BB15" s="35"/>
      <c r="BC15" s="35"/>
      <c r="BD15" s="35"/>
      <c r="BE15" s="35"/>
      <c r="BF15" s="35"/>
      <c r="BG15" s="35"/>
      <c r="BH15" s="35"/>
      <c r="BI15" s="35"/>
      <c r="BL15" s="206"/>
      <c r="BM15" s="6"/>
      <c r="BN15" s="6"/>
      <c r="BO15" s="6"/>
      <c r="BP15" s="6"/>
      <c r="BQ15" s="6"/>
      <c r="BR15" s="6"/>
      <c r="BS15" s="6"/>
      <c r="BT15" s="62"/>
      <c r="BU15" s="62"/>
      <c r="CG15" s="62"/>
      <c r="CH15" s="62"/>
      <c r="CI15" s="62"/>
      <c r="CJ15" s="6"/>
      <c r="CK15" s="6"/>
      <c r="CL15" s="6"/>
      <c r="CM15" s="6"/>
      <c r="CN15" s="6"/>
      <c r="CO15" s="6"/>
      <c r="CP15" s="6"/>
      <c r="CQ15" s="6"/>
      <c r="CR15" s="6"/>
      <c r="CS15" s="6"/>
      <c r="CT15" s="62"/>
      <c r="CU15" s="62"/>
      <c r="CV15" s="62"/>
      <c r="CW15" s="6"/>
      <c r="CX15" s="6"/>
      <c r="CY15" s="6"/>
      <c r="CZ15" s="6"/>
      <c r="DA15" s="6"/>
      <c r="DB15" s="6"/>
    </row>
    <row r="16" spans="1:106" ht="15" thickBot="1">
      <c r="A16" s="206"/>
      <c r="C16" s="1"/>
      <c r="D16" s="276"/>
      <c r="E16" s="276"/>
      <c r="F16" s="276"/>
      <c r="G16" s="276"/>
      <c r="H16" s="276"/>
      <c r="I16" s="276"/>
      <c r="J16" s="276"/>
      <c r="K16" s="309" t="s">
        <v>2212</v>
      </c>
      <c r="L16" s="309"/>
      <c r="M16" s="309"/>
      <c r="N16" s="309"/>
      <c r="O16" s="309"/>
      <c r="P16" s="309"/>
      <c r="Q16" s="309"/>
      <c r="R16" s="309" t="s">
        <v>2213</v>
      </c>
      <c r="S16" s="309"/>
      <c r="T16" s="309"/>
      <c r="U16" s="309"/>
      <c r="V16" s="309"/>
      <c r="W16" s="309"/>
      <c r="X16" s="309"/>
      <c r="Y16" s="234"/>
      <c r="Z16" s="234"/>
      <c r="AA16" s="234"/>
      <c r="AB16" s="234"/>
      <c r="AC16" s="234"/>
      <c r="AD16" s="234"/>
      <c r="AE16" s="234"/>
      <c r="AF16" s="217"/>
      <c r="AG16" s="217"/>
      <c r="AH16" s="217"/>
      <c r="AI16" s="217"/>
      <c r="AJ16" s="217"/>
      <c r="AK16" s="217"/>
      <c r="AL16" s="217"/>
      <c r="AM16" s="229"/>
      <c r="AN16" s="229"/>
      <c r="AO16" s="229"/>
      <c r="AP16" s="229"/>
      <c r="AQ16" s="229"/>
      <c r="AR16" s="229"/>
      <c r="AS16" s="229"/>
      <c r="AT16" s="176"/>
      <c r="AU16" s="176"/>
      <c r="AV16" s="176"/>
      <c r="AW16" s="176"/>
      <c r="AX16" s="176"/>
      <c r="AY16" s="177"/>
      <c r="AZ16" s="340" t="s">
        <v>50</v>
      </c>
      <c r="BA16" s="340"/>
      <c r="BB16" s="340"/>
      <c r="BC16" s="340"/>
      <c r="BD16" s="340"/>
      <c r="BE16" s="340"/>
      <c r="BF16" s="340"/>
      <c r="BG16" s="340"/>
      <c r="BH16" s="340"/>
      <c r="BI16" s="340"/>
      <c r="BJ16" s="340"/>
      <c r="BL16" s="206"/>
      <c r="BM16" s="6"/>
      <c r="BN16" s="6"/>
      <c r="BO16" s="6"/>
      <c r="BP16" s="6"/>
      <c r="BQ16" s="6"/>
      <c r="BR16" s="6"/>
      <c r="BS16" s="6"/>
      <c r="BT16" s="6"/>
      <c r="BU16" s="6"/>
    </row>
    <row r="17" spans="1:73" ht="15.75" thickTop="1" thickBot="1">
      <c r="A17" s="206"/>
      <c r="C17" s="1"/>
      <c r="D17" s="319" t="s">
        <v>137</v>
      </c>
      <c r="E17" s="320"/>
      <c r="F17" s="320"/>
      <c r="G17" s="320"/>
      <c r="H17" s="320"/>
      <c r="I17" s="320"/>
      <c r="J17" s="320"/>
      <c r="K17" s="448" t="str">
        <f>IF(申込書!K23:O23="","",申込書!K23:O23)</f>
        <v/>
      </c>
      <c r="L17" s="449"/>
      <c r="M17" s="449"/>
      <c r="N17" s="449"/>
      <c r="O17" s="449"/>
      <c r="P17" s="329" t="s">
        <v>74</v>
      </c>
      <c r="Q17" s="330"/>
      <c r="R17" s="448" t="str">
        <f>IF(申込書!R23:V23="","",申込書!R23:V23)</f>
        <v/>
      </c>
      <c r="S17" s="449"/>
      <c r="T17" s="449"/>
      <c r="U17" s="449"/>
      <c r="V17" s="449"/>
      <c r="W17" s="329" t="s">
        <v>74</v>
      </c>
      <c r="X17" s="330"/>
      <c r="Y17" s="210"/>
      <c r="Z17" s="210"/>
      <c r="AA17" s="210"/>
      <c r="AB17" s="210"/>
      <c r="AC17" s="210"/>
      <c r="AD17" s="221"/>
      <c r="AE17" s="221"/>
      <c r="AF17" s="190"/>
      <c r="AG17" s="190"/>
      <c r="AH17" s="190"/>
      <c r="AI17" s="190"/>
      <c r="AJ17" s="190"/>
      <c r="AK17" s="223"/>
      <c r="AL17" s="223"/>
      <c r="AM17" s="230"/>
      <c r="AN17" s="230"/>
      <c r="AO17" s="230"/>
      <c r="AP17" s="230"/>
      <c r="AQ17" s="230"/>
      <c r="AR17" s="231"/>
      <c r="AS17" s="231"/>
      <c r="AT17" s="176"/>
      <c r="AU17" s="176"/>
      <c r="AV17" s="176"/>
      <c r="AW17" s="176"/>
      <c r="AX17" s="176"/>
      <c r="AY17" s="177"/>
      <c r="AZ17" s="341">
        <f>IF(SUM(K17:AL17)=0,0,SUM(K17:AL17)*600)</f>
        <v>0</v>
      </c>
      <c r="BA17" s="341"/>
      <c r="BB17" s="341"/>
      <c r="BC17" s="341"/>
      <c r="BD17" s="341"/>
      <c r="BE17" s="341"/>
      <c r="BF17" s="341"/>
      <c r="BG17" s="341"/>
      <c r="BH17" s="341"/>
      <c r="BI17" s="341"/>
      <c r="BJ17" s="341"/>
      <c r="BL17" s="206"/>
      <c r="BM17" s="6"/>
      <c r="BN17" s="6"/>
      <c r="BO17" s="6"/>
      <c r="BP17" s="6"/>
      <c r="BQ17" s="6"/>
      <c r="BR17" s="6"/>
      <c r="BS17" s="6"/>
      <c r="BT17" s="6"/>
      <c r="BU17" s="6"/>
    </row>
    <row r="18" spans="1:73" ht="15" thickTop="1">
      <c r="A18" s="206"/>
      <c r="D18" s="319" t="s">
        <v>138</v>
      </c>
      <c r="E18" s="320"/>
      <c r="F18" s="320"/>
      <c r="G18" s="320"/>
      <c r="H18" s="320"/>
      <c r="I18" s="320"/>
      <c r="J18" s="320"/>
      <c r="K18" s="448" t="str">
        <f>IF(申込書!K24:O24="","",申込書!K24:O24)</f>
        <v/>
      </c>
      <c r="L18" s="449"/>
      <c r="M18" s="449"/>
      <c r="N18" s="449"/>
      <c r="O18" s="449"/>
      <c r="P18" s="329" t="s">
        <v>74</v>
      </c>
      <c r="Q18" s="330"/>
      <c r="R18" s="448" t="str">
        <f>IF(申込書!R24:V24="","",申込書!R24:V24)</f>
        <v/>
      </c>
      <c r="S18" s="449"/>
      <c r="T18" s="449"/>
      <c r="U18" s="449"/>
      <c r="V18" s="449"/>
      <c r="W18" s="329" t="s">
        <v>74</v>
      </c>
      <c r="X18" s="330"/>
      <c r="Y18" s="210"/>
      <c r="Z18" s="210"/>
      <c r="AA18" s="210"/>
      <c r="AB18" s="210"/>
      <c r="AC18" s="210"/>
      <c r="AD18" s="221"/>
      <c r="AE18" s="221"/>
      <c r="AF18" s="190"/>
      <c r="AG18" s="190"/>
      <c r="AH18" s="190"/>
      <c r="AI18" s="190"/>
      <c r="AJ18" s="190"/>
      <c r="AK18" s="223"/>
      <c r="AL18" s="223"/>
      <c r="AM18" s="230"/>
      <c r="AN18" s="230"/>
      <c r="AO18" s="230"/>
      <c r="AP18" s="230"/>
      <c r="AQ18" s="230"/>
      <c r="AR18" s="231"/>
      <c r="AS18" s="231"/>
      <c r="AT18" s="177"/>
      <c r="AU18" s="177"/>
      <c r="AV18" s="177"/>
      <c r="AW18" s="177"/>
      <c r="AX18" s="177"/>
      <c r="AY18" s="177"/>
      <c r="AZ18" s="341">
        <f>IF(SUM(K18:AL18)=0,0,SUM(K18:AL18)*550)</f>
        <v>0</v>
      </c>
      <c r="BA18" s="341"/>
      <c r="BB18" s="341"/>
      <c r="BC18" s="341"/>
      <c r="BD18" s="341"/>
      <c r="BE18" s="341"/>
      <c r="BF18" s="341"/>
      <c r="BG18" s="341"/>
      <c r="BH18" s="341"/>
      <c r="BI18" s="341"/>
      <c r="BJ18" s="341"/>
      <c r="BL18" s="206"/>
    </row>
    <row r="19" spans="1:73" ht="11.25" customHeight="1">
      <c r="A19" s="206"/>
      <c r="D19" s="163"/>
      <c r="E19" s="163"/>
      <c r="F19" s="163"/>
      <c r="G19" s="163"/>
      <c r="H19" s="163"/>
      <c r="I19" s="163"/>
      <c r="J19" s="163"/>
      <c r="K19" s="37"/>
      <c r="L19" s="37"/>
      <c r="M19" s="37"/>
      <c r="N19" s="37"/>
      <c r="O19" s="37"/>
      <c r="P19" s="37"/>
      <c r="Q19" s="37"/>
      <c r="R19" s="37"/>
      <c r="S19" s="37"/>
      <c r="T19" s="37"/>
      <c r="U19" s="37"/>
      <c r="V19" s="37"/>
      <c r="W19" s="37"/>
      <c r="X19" s="37"/>
      <c r="Y19" s="95"/>
      <c r="Z19" s="95"/>
      <c r="AA19" s="95"/>
      <c r="AB19" s="95"/>
      <c r="AC19" s="95"/>
      <c r="AD19" s="95"/>
      <c r="AE19" s="95"/>
      <c r="AF19" s="189"/>
      <c r="AG19" s="189"/>
      <c r="AH19" s="189"/>
      <c r="AI19" s="189"/>
      <c r="AJ19" s="189"/>
      <c r="AK19" s="189"/>
      <c r="AL19" s="189"/>
      <c r="AM19" s="178"/>
      <c r="AN19" s="178"/>
      <c r="AO19" s="178"/>
      <c r="AP19" s="178"/>
      <c r="AQ19" s="178"/>
      <c r="AR19" s="178"/>
      <c r="AS19" s="178"/>
      <c r="AT19" s="179"/>
      <c r="AU19" s="177"/>
      <c r="AV19" s="177"/>
      <c r="AW19" s="177"/>
      <c r="AX19" s="177"/>
      <c r="AY19" s="177"/>
      <c r="AZ19" s="418">
        <f>SUM(AZ17:BJ18)</f>
        <v>0</v>
      </c>
      <c r="BA19" s="419"/>
      <c r="BB19" s="419"/>
      <c r="BC19" s="419"/>
      <c r="BD19" s="419"/>
      <c r="BE19" s="419"/>
      <c r="BF19" s="419"/>
      <c r="BG19" s="419"/>
      <c r="BH19" s="419"/>
      <c r="BI19" s="419"/>
      <c r="BJ19" s="419"/>
      <c r="BL19" s="206"/>
    </row>
    <row r="20" spans="1:73" ht="21">
      <c r="A20" s="206"/>
      <c r="C20" s="3" t="s">
        <v>80</v>
      </c>
      <c r="D20" s="162"/>
      <c r="E20" s="162"/>
      <c r="F20" s="162"/>
      <c r="G20" s="162"/>
      <c r="H20" s="162"/>
      <c r="I20" s="162"/>
      <c r="J20" s="162"/>
      <c r="K20" s="95"/>
      <c r="L20" s="95"/>
      <c r="M20" s="95"/>
      <c r="N20" s="95"/>
      <c r="O20" s="95"/>
      <c r="P20" s="95"/>
      <c r="Q20" s="95"/>
      <c r="R20" s="95"/>
      <c r="S20" s="95"/>
      <c r="T20" s="95"/>
      <c r="U20" s="95"/>
      <c r="V20" s="95"/>
      <c r="W20" s="95"/>
      <c r="X20" s="95"/>
      <c r="Y20" s="95"/>
      <c r="Z20" s="95"/>
      <c r="AA20" s="95"/>
      <c r="AB20" s="95"/>
      <c r="AC20" s="95"/>
      <c r="AD20" s="95"/>
      <c r="AE20" s="95"/>
      <c r="AF20" s="189"/>
      <c r="AG20" s="189"/>
      <c r="AH20" s="189"/>
      <c r="AI20" s="189"/>
      <c r="AJ20" s="189"/>
      <c r="AK20" s="189"/>
      <c r="AL20" s="189"/>
      <c r="AM20" s="178"/>
      <c r="AN20" s="178"/>
      <c r="AO20" s="178"/>
      <c r="AP20" s="178"/>
      <c r="AQ20" s="178"/>
      <c r="AR20" s="178"/>
      <c r="AS20" s="178"/>
      <c r="AT20" s="179"/>
      <c r="AU20" s="177"/>
      <c r="AV20" s="177"/>
      <c r="AW20" s="177"/>
      <c r="AX20" s="177"/>
      <c r="AY20" s="177"/>
      <c r="BL20" s="206"/>
    </row>
    <row r="21" spans="1:73" ht="15" thickBot="1">
      <c r="A21" s="206"/>
      <c r="D21" s="276"/>
      <c r="E21" s="276"/>
      <c r="F21" s="276"/>
      <c r="G21" s="276"/>
      <c r="H21" s="276"/>
      <c r="I21" s="276"/>
      <c r="J21" s="276"/>
      <c r="K21" s="309" t="s">
        <v>2212</v>
      </c>
      <c r="L21" s="309"/>
      <c r="M21" s="309"/>
      <c r="N21" s="309"/>
      <c r="O21" s="309"/>
      <c r="P21" s="309"/>
      <c r="Q21" s="309"/>
      <c r="R21" s="309" t="s">
        <v>2213</v>
      </c>
      <c r="S21" s="309"/>
      <c r="T21" s="309"/>
      <c r="U21" s="309"/>
      <c r="V21" s="309"/>
      <c r="W21" s="309"/>
      <c r="X21" s="309"/>
      <c r="Y21" s="216"/>
      <c r="Z21" s="216"/>
      <c r="AA21" s="216"/>
      <c r="AB21" s="216"/>
      <c r="AC21" s="216"/>
      <c r="AD21" s="216"/>
      <c r="AE21" s="216"/>
      <c r="AF21" s="217"/>
      <c r="AG21" s="217"/>
      <c r="AH21" s="217"/>
      <c r="AI21" s="217"/>
      <c r="AJ21" s="217"/>
      <c r="AK21" s="217"/>
      <c r="AL21" s="217"/>
      <c r="AM21" s="229"/>
      <c r="AN21" s="229"/>
      <c r="AO21" s="229"/>
      <c r="AP21" s="229"/>
      <c r="AQ21" s="229"/>
      <c r="AR21" s="229"/>
      <c r="AS21" s="229"/>
      <c r="AT21" s="176"/>
      <c r="AU21" s="176"/>
      <c r="AV21" s="176"/>
      <c r="AW21" s="176"/>
      <c r="AX21" s="176"/>
      <c r="AY21" s="177"/>
      <c r="AZ21" s="336" t="s">
        <v>101</v>
      </c>
      <c r="BA21" s="336"/>
      <c r="BB21" s="336"/>
      <c r="BC21" s="336"/>
      <c r="BD21" s="336"/>
      <c r="BE21" s="336"/>
      <c r="BF21" s="336"/>
      <c r="BG21" s="336"/>
      <c r="BH21" s="336"/>
      <c r="BI21" s="336"/>
      <c r="BJ21" s="336"/>
      <c r="BL21" s="206"/>
    </row>
    <row r="22" spans="1:73" ht="15" thickTop="1">
      <c r="A22" s="206"/>
      <c r="D22" s="278" t="s">
        <v>4</v>
      </c>
      <c r="E22" s="279"/>
      <c r="F22" s="279"/>
      <c r="G22" s="279"/>
      <c r="H22" s="279"/>
      <c r="I22" s="279"/>
      <c r="J22" s="279"/>
      <c r="K22" s="453"/>
      <c r="L22" s="453"/>
      <c r="M22" s="453"/>
      <c r="N22" s="453"/>
      <c r="O22" s="453"/>
      <c r="P22" s="453"/>
      <c r="Q22" s="453"/>
      <c r="R22" s="451" t="str">
        <f>申込書!R35:V35</f>
        <v/>
      </c>
      <c r="S22" s="452"/>
      <c r="T22" s="452"/>
      <c r="U22" s="452"/>
      <c r="V22" s="452"/>
      <c r="W22" s="286" t="s">
        <v>74</v>
      </c>
      <c r="X22" s="287"/>
      <c r="Y22" s="190"/>
      <c r="Z22" s="190"/>
      <c r="AA22" s="190"/>
      <c r="AB22" s="190"/>
      <c r="AC22" s="190"/>
      <c r="AD22" s="226"/>
      <c r="AE22" s="226"/>
      <c r="AF22" s="190"/>
      <c r="AG22" s="190"/>
      <c r="AH22" s="190"/>
      <c r="AI22" s="190"/>
      <c r="AJ22" s="190"/>
      <c r="AK22" s="226"/>
      <c r="AL22" s="226"/>
      <c r="AM22" s="230"/>
      <c r="AN22" s="230"/>
      <c r="AO22" s="230"/>
      <c r="AP22" s="230"/>
      <c r="AQ22" s="230"/>
      <c r="AR22" s="232"/>
      <c r="AS22" s="232"/>
      <c r="AT22" s="176"/>
      <c r="AU22" s="176"/>
      <c r="AV22" s="176"/>
      <c r="AW22" s="176"/>
      <c r="AX22" s="176"/>
      <c r="AY22" s="177"/>
      <c r="AZ22" s="337">
        <f>AJ35</f>
        <v>0</v>
      </c>
      <c r="BA22" s="337"/>
      <c r="BB22" s="337"/>
      <c r="BC22" s="337"/>
      <c r="BD22" s="337"/>
      <c r="BE22" s="337"/>
      <c r="BF22" s="337"/>
      <c r="BG22" s="337"/>
      <c r="BH22" s="337"/>
      <c r="BI22" s="337"/>
      <c r="BJ22" s="337"/>
      <c r="BL22" s="206"/>
    </row>
    <row r="23" spans="1:73" ht="14.25">
      <c r="A23" s="206"/>
      <c r="D23" s="278" t="s">
        <v>5</v>
      </c>
      <c r="E23" s="279"/>
      <c r="F23" s="279"/>
      <c r="G23" s="279"/>
      <c r="H23" s="279"/>
      <c r="I23" s="279"/>
      <c r="J23" s="279"/>
      <c r="K23" s="451" t="str">
        <f>申込書!K36:O36</f>
        <v/>
      </c>
      <c r="L23" s="452"/>
      <c r="M23" s="452"/>
      <c r="N23" s="452"/>
      <c r="O23" s="452"/>
      <c r="P23" s="286" t="s">
        <v>74</v>
      </c>
      <c r="Q23" s="287"/>
      <c r="R23" s="454"/>
      <c r="S23" s="455"/>
      <c r="T23" s="455"/>
      <c r="U23" s="455"/>
      <c r="V23" s="455"/>
      <c r="W23" s="455"/>
      <c r="X23" s="456"/>
      <c r="Y23" s="21"/>
      <c r="Z23" s="21"/>
      <c r="AA23" s="21"/>
      <c r="AB23" s="21"/>
      <c r="AC23" s="21"/>
      <c r="AD23" s="21"/>
      <c r="AE23" s="21"/>
      <c r="AF23" s="190"/>
      <c r="AG23" s="190"/>
      <c r="AH23" s="190"/>
      <c r="AI23" s="190"/>
      <c r="AJ23" s="190"/>
      <c r="AK23" s="226"/>
      <c r="AL23" s="185"/>
      <c r="AM23" s="450"/>
      <c r="AN23" s="450"/>
      <c r="AO23" s="450"/>
      <c r="AP23" s="450"/>
      <c r="AQ23" s="450"/>
      <c r="AR23" s="450"/>
      <c r="AS23" s="450"/>
      <c r="AT23" s="177"/>
      <c r="AU23" s="177"/>
      <c r="AV23" s="177"/>
      <c r="AW23" s="177"/>
      <c r="AX23" s="177"/>
      <c r="AY23" s="177"/>
      <c r="BL23" s="206"/>
    </row>
    <row r="24" spans="1:73" ht="14.25">
      <c r="A24" s="206"/>
      <c r="D24" s="278" t="s">
        <v>53</v>
      </c>
      <c r="E24" s="279"/>
      <c r="F24" s="279"/>
      <c r="G24" s="279"/>
      <c r="H24" s="279"/>
      <c r="I24" s="279"/>
      <c r="J24" s="279"/>
      <c r="K24" s="448" t="str">
        <f>申込書!K37:O37</f>
        <v/>
      </c>
      <c r="L24" s="449"/>
      <c r="M24" s="449"/>
      <c r="N24" s="449"/>
      <c r="O24" s="449"/>
      <c r="P24" s="282" t="s">
        <v>75</v>
      </c>
      <c r="Q24" s="283"/>
      <c r="R24" s="454"/>
      <c r="S24" s="455"/>
      <c r="T24" s="455"/>
      <c r="U24" s="455"/>
      <c r="V24" s="455"/>
      <c r="W24" s="455"/>
      <c r="X24" s="456"/>
      <c r="Y24" s="21"/>
      <c r="Z24" s="21"/>
      <c r="AA24" s="21"/>
      <c r="AB24" s="21"/>
      <c r="AC24" s="21"/>
      <c r="AD24" s="21"/>
      <c r="AE24" s="21"/>
      <c r="AF24" s="190"/>
      <c r="AG24" s="190"/>
      <c r="AH24" s="190"/>
      <c r="AI24" s="190"/>
      <c r="AJ24" s="190"/>
      <c r="AK24" s="226"/>
      <c r="AL24" s="185"/>
      <c r="AM24" s="450"/>
      <c r="AN24" s="450"/>
      <c r="AO24" s="450"/>
      <c r="AP24" s="450"/>
      <c r="AQ24" s="450"/>
      <c r="AR24" s="450"/>
      <c r="AS24" s="450"/>
      <c r="AT24" s="177"/>
      <c r="AU24" s="177"/>
      <c r="AV24" s="177"/>
      <c r="AW24" s="177"/>
      <c r="AX24" s="177"/>
      <c r="AY24" s="177"/>
      <c r="BL24" s="206"/>
      <c r="BN24" s="24">
        <f>COUNTA(K24:AL24)</f>
        <v>2</v>
      </c>
    </row>
    <row r="25" spans="1:73" ht="14.25">
      <c r="A25" s="206"/>
      <c r="D25" s="426" t="s">
        <v>73</v>
      </c>
      <c r="E25" s="426"/>
      <c r="F25" s="426"/>
      <c r="G25" s="426"/>
      <c r="H25" s="426"/>
      <c r="I25" s="426"/>
      <c r="J25" s="426"/>
      <c r="K25" s="427" t="str">
        <f>IF(宿泊確認書!K18="","",宿泊確認書!K18)</f>
        <v>公民館</v>
      </c>
      <c r="L25" s="428"/>
      <c r="M25" s="428"/>
      <c r="N25" s="428"/>
      <c r="O25" s="428"/>
      <c r="P25" s="428"/>
      <c r="Q25" s="429"/>
      <c r="R25" s="457"/>
      <c r="S25" s="458"/>
      <c r="T25" s="458"/>
      <c r="U25" s="458"/>
      <c r="V25" s="458"/>
      <c r="W25" s="458"/>
      <c r="X25" s="459"/>
      <c r="Y25" s="72"/>
      <c r="Z25" s="72"/>
      <c r="AA25" s="72"/>
      <c r="AB25" s="72"/>
      <c r="AC25" s="72"/>
      <c r="AD25" s="72"/>
      <c r="AE25" s="72"/>
      <c r="AF25" s="235"/>
      <c r="AG25" s="235"/>
      <c r="AH25" s="235"/>
      <c r="AI25" s="235"/>
      <c r="AJ25" s="235"/>
      <c r="AK25" s="235"/>
      <c r="AL25" s="193"/>
      <c r="AM25" s="450"/>
      <c r="AN25" s="450"/>
      <c r="AO25" s="450"/>
      <c r="AP25" s="450"/>
      <c r="AQ25" s="450"/>
      <c r="AR25" s="450"/>
      <c r="AS25" s="450"/>
      <c r="AT25" s="177"/>
      <c r="AU25" s="177"/>
      <c r="AV25" s="177"/>
      <c r="AW25" s="177"/>
      <c r="AX25" s="177"/>
      <c r="AY25" s="180"/>
      <c r="AZ25" s="40"/>
      <c r="BA25" s="146"/>
      <c r="BB25" s="40"/>
      <c r="BC25" s="40"/>
      <c r="BL25" s="206"/>
      <c r="BM25" s="6"/>
      <c r="BN25" s="6"/>
      <c r="BO25" s="6"/>
      <c r="BP25" s="6"/>
      <c r="BQ25" s="6"/>
      <c r="BR25" s="6"/>
      <c r="BS25" s="6"/>
      <c r="BT25" s="6"/>
      <c r="BU25" s="6"/>
    </row>
    <row r="26" spans="1:73" ht="14.25">
      <c r="A26" s="206"/>
      <c r="D26" s="426" t="s">
        <v>81</v>
      </c>
      <c r="E26" s="426"/>
      <c r="F26" s="426"/>
      <c r="G26" s="426"/>
      <c r="H26" s="426"/>
      <c r="I26" s="426"/>
      <c r="J26" s="426"/>
      <c r="K26" s="444" t="str">
        <f>IF(宿泊確認書!K19="","",宿泊確認書!K19)</f>
        <v/>
      </c>
      <c r="L26" s="445"/>
      <c r="M26" s="445"/>
      <c r="N26" s="445"/>
      <c r="O26" s="445"/>
      <c r="P26" s="445"/>
      <c r="Q26" s="445"/>
      <c r="R26" s="445" t="str">
        <f>IF(宿泊確認書!R19="","",宿泊確認書!R19)</f>
        <v/>
      </c>
      <c r="S26" s="445"/>
      <c r="T26" s="445"/>
      <c r="U26" s="445"/>
      <c r="V26" s="445"/>
      <c r="W26" s="445"/>
      <c r="X26" s="445"/>
      <c r="Y26" s="445" t="str">
        <f>IF(宿泊確認書!Y19="","",宿泊確認書!Y19)</f>
        <v/>
      </c>
      <c r="Z26" s="445"/>
      <c r="AA26" s="445"/>
      <c r="AB26" s="445"/>
      <c r="AC26" s="445"/>
      <c r="AD26" s="445"/>
      <c r="AE26" s="445"/>
      <c r="AF26" s="445" t="str">
        <f>IF(宿泊確認書!AF19="","",宿泊確認書!AF19)</f>
        <v/>
      </c>
      <c r="AG26" s="445"/>
      <c r="AH26" s="445"/>
      <c r="AI26" s="445"/>
      <c r="AJ26" s="445"/>
      <c r="AK26" s="445"/>
      <c r="AL26" s="446"/>
      <c r="AM26" s="181"/>
      <c r="AN26" s="181"/>
      <c r="AO26" s="181"/>
      <c r="AP26" s="181"/>
      <c r="AQ26" s="181"/>
      <c r="AR26" s="181"/>
      <c r="AS26" s="181"/>
      <c r="AT26" s="177"/>
      <c r="AU26" s="177"/>
      <c r="AV26" s="177"/>
      <c r="AW26" s="177"/>
      <c r="AX26" s="177"/>
      <c r="AY26" s="180"/>
      <c r="AZ26" s="40"/>
      <c r="BA26" s="146"/>
      <c r="BB26" s="40"/>
      <c r="BC26" s="40"/>
      <c r="BL26" s="206"/>
      <c r="BM26" s="6"/>
      <c r="BN26" s="6"/>
      <c r="BO26" s="6"/>
      <c r="BP26" s="6"/>
      <c r="BQ26" s="6"/>
      <c r="BR26" s="6"/>
      <c r="BS26" s="6"/>
      <c r="BT26" s="6"/>
      <c r="BU26" s="6"/>
    </row>
    <row r="27" spans="1:73" ht="14.25">
      <c r="A27" s="206"/>
      <c r="D27" s="426" t="s">
        <v>93</v>
      </c>
      <c r="E27" s="426"/>
      <c r="F27" s="426"/>
      <c r="G27" s="426"/>
      <c r="H27" s="426"/>
      <c r="I27" s="426"/>
      <c r="J27" s="426"/>
      <c r="K27" s="427" t="str">
        <f>IF(宿泊確認書!K20="","",宿泊確認書!K20)</f>
        <v/>
      </c>
      <c r="L27" s="428"/>
      <c r="M27" s="428"/>
      <c r="N27" s="428"/>
      <c r="O27" s="428"/>
      <c r="P27" s="428"/>
      <c r="Q27" s="429"/>
      <c r="R27" s="427" t="str">
        <f>IF(宿泊確認書!R20="","",宿泊確認書!R20)</f>
        <v/>
      </c>
      <c r="S27" s="428"/>
      <c r="T27" s="428"/>
      <c r="U27" s="428"/>
      <c r="V27" s="428"/>
      <c r="W27" s="428"/>
      <c r="X27" s="429"/>
      <c r="Y27" s="427" t="str">
        <f>IF(宿泊確認書!Y20="","",宿泊確認書!Y20)</f>
        <v/>
      </c>
      <c r="Z27" s="428"/>
      <c r="AA27" s="428"/>
      <c r="AB27" s="428"/>
      <c r="AC27" s="428"/>
      <c r="AD27" s="428"/>
      <c r="AE27" s="429"/>
      <c r="AF27" s="427" t="str">
        <f>IF(宿泊確認書!AF20="","",宿泊確認書!AF20)</f>
        <v/>
      </c>
      <c r="AG27" s="428"/>
      <c r="AH27" s="428"/>
      <c r="AI27" s="428"/>
      <c r="AJ27" s="428"/>
      <c r="AK27" s="428"/>
      <c r="AL27" s="429"/>
      <c r="AM27" s="450"/>
      <c r="AN27" s="450"/>
      <c r="AO27" s="450"/>
      <c r="AP27" s="450"/>
      <c r="AQ27" s="450"/>
      <c r="AR27" s="450"/>
      <c r="AS27" s="450"/>
      <c r="AT27" s="177"/>
      <c r="AU27" s="177"/>
      <c r="AV27" s="177"/>
      <c r="AW27" s="177"/>
      <c r="AX27" s="177"/>
      <c r="AY27" s="180"/>
      <c r="AZ27" s="40"/>
      <c r="BA27" s="146"/>
      <c r="BB27" s="40"/>
      <c r="BC27" s="40"/>
      <c r="BL27" s="206"/>
      <c r="BM27" s="6"/>
      <c r="BN27" s="6"/>
      <c r="BO27" s="6"/>
      <c r="BP27" s="6"/>
      <c r="BQ27" s="6"/>
      <c r="BR27" s="6"/>
      <c r="BS27" s="6"/>
      <c r="BT27" s="6"/>
      <c r="BU27" s="6"/>
    </row>
    <row r="28" spans="1:73" ht="14.25">
      <c r="A28" s="206"/>
      <c r="D28" s="426" t="s">
        <v>82</v>
      </c>
      <c r="E28" s="426"/>
      <c r="F28" s="426"/>
      <c r="G28" s="426"/>
      <c r="H28" s="426"/>
      <c r="I28" s="426"/>
      <c r="J28" s="426"/>
      <c r="K28" s="444" t="str">
        <f>IF(宿泊確認書!K21="","",宿泊確認書!K21)</f>
        <v/>
      </c>
      <c r="L28" s="445"/>
      <c r="M28" s="445"/>
      <c r="N28" s="445"/>
      <c r="O28" s="445"/>
      <c r="P28" s="445"/>
      <c r="Q28" s="445"/>
      <c r="R28" s="445" t="str">
        <f>IF(宿泊確認書!R21="","",宿泊確認書!R21)</f>
        <v/>
      </c>
      <c r="S28" s="445"/>
      <c r="T28" s="445"/>
      <c r="U28" s="445"/>
      <c r="V28" s="445"/>
      <c r="W28" s="445"/>
      <c r="X28" s="445"/>
      <c r="Y28" s="445" t="str">
        <f>IF(宿泊確認書!Y21="","",宿泊確認書!Y21)</f>
        <v/>
      </c>
      <c r="Z28" s="445"/>
      <c r="AA28" s="445"/>
      <c r="AB28" s="445"/>
      <c r="AC28" s="445"/>
      <c r="AD28" s="445"/>
      <c r="AE28" s="445"/>
      <c r="AF28" s="445" t="str">
        <f>IF(宿泊確認書!AF21="","",宿泊確認書!AF21)</f>
        <v/>
      </c>
      <c r="AG28" s="445"/>
      <c r="AH28" s="445"/>
      <c r="AI28" s="445"/>
      <c r="AJ28" s="445"/>
      <c r="AK28" s="445"/>
      <c r="AL28" s="446"/>
      <c r="AM28" s="181"/>
      <c r="AN28" s="181"/>
      <c r="AO28" s="181"/>
      <c r="AP28" s="181"/>
      <c r="AQ28" s="181"/>
      <c r="AR28" s="181"/>
      <c r="AS28" s="181"/>
      <c r="AT28" s="177"/>
      <c r="AU28" s="177"/>
      <c r="AV28" s="177"/>
      <c r="AW28" s="177"/>
      <c r="AX28" s="177"/>
      <c r="AY28" s="180"/>
      <c r="AZ28" s="40"/>
      <c r="BA28" s="146"/>
      <c r="BB28" s="40"/>
      <c r="BC28" s="40"/>
      <c r="BL28" s="206"/>
      <c r="BM28" s="6"/>
      <c r="BN28" s="6"/>
      <c r="BO28" s="6"/>
      <c r="BP28" s="6"/>
      <c r="BQ28" s="6"/>
      <c r="BR28" s="6"/>
      <c r="BS28" s="6"/>
      <c r="BT28" s="6"/>
      <c r="BU28" s="6"/>
    </row>
    <row r="29" spans="1:73" ht="11.25" customHeight="1">
      <c r="A29" s="206"/>
      <c r="AY29" s="40"/>
      <c r="AZ29" s="40"/>
      <c r="BA29" s="146"/>
      <c r="BB29" s="40"/>
      <c r="BC29" s="40"/>
      <c r="BL29" s="206"/>
      <c r="BM29" s="6"/>
      <c r="BN29" s="6"/>
      <c r="BO29" s="6"/>
      <c r="BP29" s="6"/>
      <c r="BQ29" s="6"/>
      <c r="BR29" s="6"/>
      <c r="BS29" s="6"/>
      <c r="BT29" s="6"/>
      <c r="BU29" s="6"/>
    </row>
    <row r="30" spans="1:73" ht="21">
      <c r="A30" s="206"/>
      <c r="C30" s="3" t="s">
        <v>150</v>
      </c>
      <c r="D30" s="162"/>
      <c r="E30" s="162"/>
      <c r="F30" s="162"/>
      <c r="G30" s="162"/>
      <c r="H30" s="162"/>
      <c r="I30" s="162"/>
      <c r="J30" s="162"/>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63"/>
      <c r="BA30" s="103"/>
      <c r="BL30" s="206"/>
    </row>
    <row r="31" spans="1:73">
      <c r="A31" s="206"/>
      <c r="H31" s="434" t="s">
        <v>84</v>
      </c>
      <c r="I31" s="434"/>
      <c r="J31" s="434"/>
      <c r="K31" s="434"/>
      <c r="L31" s="434"/>
      <c r="M31" s="434"/>
      <c r="N31" s="434"/>
      <c r="O31" s="434"/>
      <c r="P31" s="434"/>
      <c r="Q31" s="434"/>
      <c r="R31" s="434"/>
      <c r="S31" s="435">
        <f>SUM(K24:AJ24)</f>
        <v>0</v>
      </c>
      <c r="T31" s="435"/>
      <c r="U31" s="435"/>
      <c r="V31" s="435"/>
      <c r="W31" s="436" t="s">
        <v>75</v>
      </c>
      <c r="X31" s="436"/>
      <c r="Y31" s="436" t="s">
        <v>85</v>
      </c>
      <c r="Z31" s="436"/>
      <c r="AA31" s="435">
        <v>3800</v>
      </c>
      <c r="AB31" s="435"/>
      <c r="AC31" s="435"/>
      <c r="AD31" s="435"/>
      <c r="AE31" s="435"/>
      <c r="AF31" s="436" t="s">
        <v>86</v>
      </c>
      <c r="AG31" s="436"/>
      <c r="AH31" s="436" t="s">
        <v>87</v>
      </c>
      <c r="AI31" s="436"/>
      <c r="AJ31" s="435">
        <f t="shared" ref="AJ31:AJ34" si="0">S31*AA31</f>
        <v>0</v>
      </c>
      <c r="AK31" s="435"/>
      <c r="AL31" s="435"/>
      <c r="AM31" s="435"/>
      <c r="AN31" s="435"/>
      <c r="AO31" s="435"/>
      <c r="AP31" s="436" t="s">
        <v>86</v>
      </c>
      <c r="AQ31" s="436"/>
      <c r="BA31" s="103"/>
      <c r="BL31" s="206"/>
      <c r="BM31" s="6"/>
      <c r="BN31" s="6"/>
      <c r="BO31" s="6"/>
      <c r="BP31" s="6"/>
      <c r="BQ31" s="6"/>
      <c r="BR31" s="6"/>
      <c r="BS31" s="6"/>
      <c r="BT31" s="6"/>
      <c r="BU31" s="6"/>
    </row>
    <row r="32" spans="1:73">
      <c r="A32" s="206"/>
      <c r="H32" s="434" t="s">
        <v>88</v>
      </c>
      <c r="I32" s="434"/>
      <c r="J32" s="434"/>
      <c r="K32" s="434"/>
      <c r="L32" s="434"/>
      <c r="M32" s="434"/>
      <c r="N32" s="434"/>
      <c r="O32" s="434"/>
      <c r="P32" s="434"/>
      <c r="Q32" s="434"/>
      <c r="R32" s="434"/>
      <c r="S32" s="435">
        <f>申込書!BN37</f>
        <v>0</v>
      </c>
      <c r="T32" s="435"/>
      <c r="U32" s="435"/>
      <c r="V32" s="435"/>
      <c r="W32" s="436" t="s">
        <v>89</v>
      </c>
      <c r="X32" s="436"/>
      <c r="Y32" s="436" t="s">
        <v>85</v>
      </c>
      <c r="Z32" s="436"/>
      <c r="AA32" s="435">
        <v>10000</v>
      </c>
      <c r="AB32" s="435"/>
      <c r="AC32" s="435"/>
      <c r="AD32" s="435"/>
      <c r="AE32" s="435"/>
      <c r="AF32" s="436" t="s">
        <v>86</v>
      </c>
      <c r="AG32" s="436"/>
      <c r="AH32" s="436" t="s">
        <v>87</v>
      </c>
      <c r="AI32" s="436"/>
      <c r="AJ32" s="435">
        <f t="shared" si="0"/>
        <v>0</v>
      </c>
      <c r="AK32" s="435"/>
      <c r="AL32" s="435"/>
      <c r="AM32" s="435"/>
      <c r="AN32" s="435"/>
      <c r="AO32" s="435"/>
      <c r="AP32" s="436" t="s">
        <v>86</v>
      </c>
      <c r="AQ32" s="436"/>
      <c r="BA32" s="103"/>
      <c r="BL32" s="206"/>
      <c r="BM32" s="6"/>
      <c r="BN32" s="6"/>
      <c r="BO32" s="6"/>
      <c r="BP32" s="6"/>
      <c r="BQ32" s="6"/>
      <c r="BR32" s="6"/>
      <c r="BS32" s="6"/>
      <c r="BT32" s="6"/>
      <c r="BU32" s="6"/>
    </row>
    <row r="33" spans="1:83">
      <c r="A33" s="206"/>
      <c r="H33" s="434" t="s">
        <v>90</v>
      </c>
      <c r="I33" s="434"/>
      <c r="J33" s="434"/>
      <c r="K33" s="434"/>
      <c r="L33" s="434"/>
      <c r="M33" s="434"/>
      <c r="N33" s="434"/>
      <c r="O33" s="434"/>
      <c r="P33" s="434"/>
      <c r="Q33" s="434"/>
      <c r="R33" s="434"/>
      <c r="S33" s="435">
        <f>SUM(K23:AJ23)-SUM(K24:AJ24)</f>
        <v>0</v>
      </c>
      <c r="T33" s="435"/>
      <c r="U33" s="435"/>
      <c r="V33" s="435"/>
      <c r="W33" s="436" t="s">
        <v>74</v>
      </c>
      <c r="X33" s="436"/>
      <c r="Y33" s="436" t="s">
        <v>85</v>
      </c>
      <c r="Z33" s="436"/>
      <c r="AA33" s="435">
        <v>800</v>
      </c>
      <c r="AB33" s="435"/>
      <c r="AC33" s="435"/>
      <c r="AD33" s="435"/>
      <c r="AE33" s="435"/>
      <c r="AF33" s="436" t="s">
        <v>86</v>
      </c>
      <c r="AG33" s="436"/>
      <c r="AH33" s="436" t="s">
        <v>87</v>
      </c>
      <c r="AI33" s="436"/>
      <c r="AJ33" s="435">
        <f t="shared" si="0"/>
        <v>0</v>
      </c>
      <c r="AK33" s="435"/>
      <c r="AL33" s="435"/>
      <c r="AM33" s="435"/>
      <c r="AN33" s="435"/>
      <c r="AO33" s="435"/>
      <c r="AP33" s="436" t="s">
        <v>86</v>
      </c>
      <c r="AQ33" s="436"/>
      <c r="AY33" s="40"/>
      <c r="AZ33" s="40"/>
      <c r="BA33" s="146"/>
      <c r="BB33" s="40"/>
      <c r="BC33" s="40"/>
      <c r="BL33" s="206"/>
      <c r="BM33" s="6"/>
      <c r="BN33" s="6"/>
      <c r="BO33" s="6"/>
      <c r="BP33" s="6"/>
      <c r="BQ33" s="6"/>
      <c r="BR33" s="6"/>
      <c r="BS33" s="6"/>
      <c r="BT33" s="6"/>
      <c r="BU33" s="6"/>
    </row>
    <row r="34" spans="1:83">
      <c r="A34" s="206"/>
      <c r="H34" s="415" t="s">
        <v>91</v>
      </c>
      <c r="I34" s="415"/>
      <c r="J34" s="415"/>
      <c r="K34" s="415"/>
      <c r="L34" s="415"/>
      <c r="M34" s="415"/>
      <c r="N34" s="415"/>
      <c r="O34" s="415"/>
      <c r="P34" s="415"/>
      <c r="Q34" s="415"/>
      <c r="R34" s="415"/>
      <c r="S34" s="416">
        <f>SUM(R22:AQ22)-SUM(K24:AJ24)</f>
        <v>0</v>
      </c>
      <c r="T34" s="416"/>
      <c r="U34" s="416"/>
      <c r="V34" s="416"/>
      <c r="W34" s="417" t="s">
        <v>74</v>
      </c>
      <c r="X34" s="417"/>
      <c r="Y34" s="417" t="s">
        <v>85</v>
      </c>
      <c r="Z34" s="417"/>
      <c r="AA34" s="416">
        <v>500</v>
      </c>
      <c r="AB34" s="416"/>
      <c r="AC34" s="416"/>
      <c r="AD34" s="416"/>
      <c r="AE34" s="416"/>
      <c r="AF34" s="417" t="s">
        <v>86</v>
      </c>
      <c r="AG34" s="417"/>
      <c r="AH34" s="417" t="s">
        <v>87</v>
      </c>
      <c r="AI34" s="417"/>
      <c r="AJ34" s="416">
        <f t="shared" si="0"/>
        <v>0</v>
      </c>
      <c r="AK34" s="416"/>
      <c r="AL34" s="416"/>
      <c r="AM34" s="416"/>
      <c r="AN34" s="416"/>
      <c r="AO34" s="416"/>
      <c r="AP34" s="417" t="s">
        <v>86</v>
      </c>
      <c r="AQ34" s="417"/>
      <c r="AY34" s="40"/>
      <c r="AZ34" s="40"/>
      <c r="BA34" s="146"/>
      <c r="BB34" s="40"/>
      <c r="BC34" s="40"/>
      <c r="BL34" s="206"/>
      <c r="BM34" s="6"/>
      <c r="BN34" s="6"/>
      <c r="BO34" s="6"/>
      <c r="BP34" s="6"/>
      <c r="BQ34" s="6"/>
      <c r="BR34" s="6"/>
      <c r="BS34" s="6"/>
      <c r="BT34" s="6"/>
      <c r="BU34" s="6"/>
    </row>
    <row r="35" spans="1:83">
      <c r="A35" s="206"/>
      <c r="H35" s="433" t="s">
        <v>92</v>
      </c>
      <c r="I35" s="433"/>
      <c r="J35" s="433"/>
      <c r="K35" s="433"/>
      <c r="L35" s="433"/>
      <c r="M35" s="433"/>
      <c r="N35" s="433"/>
      <c r="O35" s="433"/>
      <c r="P35" s="433"/>
      <c r="Q35" s="433"/>
      <c r="R35" s="433"/>
      <c r="S35" s="413"/>
      <c r="T35" s="413"/>
      <c r="U35" s="413"/>
      <c r="V35" s="413"/>
      <c r="W35" s="414"/>
      <c r="X35" s="414"/>
      <c r="Y35" s="414"/>
      <c r="Z35" s="414"/>
      <c r="AA35" s="413"/>
      <c r="AB35" s="413"/>
      <c r="AC35" s="413"/>
      <c r="AD35" s="413"/>
      <c r="AE35" s="413"/>
      <c r="AF35" s="414"/>
      <c r="AG35" s="414"/>
      <c r="AH35" s="414"/>
      <c r="AI35" s="414"/>
      <c r="AJ35" s="413">
        <f>SUM(AJ31:AO34)</f>
        <v>0</v>
      </c>
      <c r="AK35" s="413"/>
      <c r="AL35" s="413"/>
      <c r="AM35" s="413"/>
      <c r="AN35" s="413"/>
      <c r="AO35" s="413"/>
      <c r="AP35" s="414" t="s">
        <v>86</v>
      </c>
      <c r="AQ35" s="414"/>
      <c r="AY35" s="40"/>
      <c r="AZ35" s="40"/>
      <c r="BA35" s="146"/>
      <c r="BB35" s="40"/>
      <c r="BC35" s="40"/>
      <c r="BL35" s="206"/>
      <c r="BM35" s="6"/>
      <c r="BN35" s="6"/>
      <c r="BO35" s="6"/>
      <c r="BP35" s="6"/>
      <c r="BQ35" s="6"/>
      <c r="BR35" s="6"/>
      <c r="BS35" s="6"/>
      <c r="BT35" s="6"/>
      <c r="BU35" s="6"/>
    </row>
    <row r="36" spans="1:83" ht="7.5" customHeight="1" thickBot="1">
      <c r="A36" s="206"/>
      <c r="B36" s="2"/>
      <c r="C36" s="2"/>
      <c r="D36" s="1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06"/>
    </row>
    <row r="37" spans="1:83" ht="7.5" customHeight="1" thickTop="1">
      <c r="A37" s="206"/>
      <c r="B37" s="18"/>
      <c r="C37" s="18"/>
      <c r="D37" s="19"/>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206"/>
    </row>
    <row r="38" spans="1:83">
      <c r="A38" s="206"/>
      <c r="AY38" s="40"/>
      <c r="AZ38" s="40"/>
      <c r="BA38" s="146"/>
      <c r="BB38" s="40"/>
      <c r="BC38" s="40"/>
      <c r="BL38" s="206"/>
      <c r="BM38" s="6"/>
      <c r="BN38" s="6"/>
      <c r="BO38" s="6"/>
      <c r="BP38" s="6"/>
      <c r="BQ38" s="6"/>
      <c r="BR38" s="6"/>
      <c r="BS38" s="6"/>
      <c r="BT38" s="6"/>
      <c r="BU38" s="6"/>
    </row>
    <row r="39" spans="1:83" ht="11.25" customHeight="1">
      <c r="A39" s="206"/>
      <c r="B39" s="164"/>
      <c r="C39" s="164"/>
      <c r="D39" s="7"/>
      <c r="E39" s="7"/>
      <c r="F39" s="98"/>
      <c r="G39" s="99"/>
      <c r="H39" s="99"/>
      <c r="I39" s="99"/>
      <c r="J39" s="100"/>
      <c r="K39" s="100"/>
      <c r="L39" s="100"/>
      <c r="M39" s="99"/>
      <c r="N39" s="99"/>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2"/>
      <c r="BH39" s="103"/>
      <c r="BI39" s="104"/>
      <c r="BL39" s="206"/>
    </row>
    <row r="40" spans="1:83" ht="21" customHeight="1">
      <c r="A40" s="206"/>
      <c r="B40" s="164"/>
      <c r="C40" s="164"/>
      <c r="D40" s="7"/>
      <c r="E40" s="7"/>
      <c r="F40" s="105"/>
      <c r="G40" s="106"/>
      <c r="H40" s="106"/>
      <c r="I40" s="422" t="s">
        <v>95</v>
      </c>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7"/>
      <c r="BF40" s="7"/>
      <c r="BG40" s="107"/>
      <c r="BH40" s="103"/>
      <c r="BI40" s="104"/>
      <c r="BL40" s="206"/>
    </row>
    <row r="41" spans="1:83" ht="25.5" customHeight="1">
      <c r="A41" s="206"/>
      <c r="B41" s="11"/>
      <c r="C41" s="6"/>
      <c r="D41" s="7"/>
      <c r="E41" s="7"/>
      <c r="F41" s="108"/>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460">
        <f ca="1">TODAY()</f>
        <v>42879</v>
      </c>
      <c r="AV41" s="460"/>
      <c r="AW41" s="460"/>
      <c r="AX41" s="460"/>
      <c r="AY41" s="460"/>
      <c r="AZ41" s="460"/>
      <c r="BA41" s="460"/>
      <c r="BB41" s="460"/>
      <c r="BC41" s="460"/>
      <c r="BD41" s="460"/>
      <c r="BE41" s="7"/>
      <c r="BF41" s="7"/>
      <c r="BG41" s="107"/>
      <c r="BH41" s="103"/>
      <c r="BI41" s="103"/>
      <c r="BL41" s="206"/>
    </row>
    <row r="42" spans="1:83" ht="24">
      <c r="A42" s="206"/>
      <c r="B42" s="69"/>
      <c r="C42" s="69"/>
      <c r="D42" s="110"/>
      <c r="E42" s="110"/>
      <c r="F42" s="111"/>
      <c r="G42" s="112"/>
      <c r="H42" s="112"/>
      <c r="I42" s="423" t="str">
        <f>申込書!I4</f>
        <v/>
      </c>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113"/>
      <c r="AS42" s="114" t="s">
        <v>96</v>
      </c>
      <c r="AT42" s="113"/>
      <c r="AU42" s="113"/>
      <c r="AV42" s="7"/>
      <c r="AW42" s="7"/>
      <c r="AX42" s="7"/>
      <c r="AY42" s="7"/>
      <c r="AZ42" s="7"/>
      <c r="BA42" s="7"/>
      <c r="BB42" s="7"/>
      <c r="BC42" s="7"/>
      <c r="BD42" s="7"/>
      <c r="BE42" s="7"/>
      <c r="BF42" s="7"/>
      <c r="BG42" s="107"/>
      <c r="BH42" s="103"/>
      <c r="BI42" s="115"/>
      <c r="BJ42" s="15"/>
      <c r="BK42" s="15"/>
      <c r="BL42" s="206"/>
      <c r="BM42" s="15"/>
    </row>
    <row r="43" spans="1:83" ht="6" customHeight="1">
      <c r="A43" s="206"/>
      <c r="B43" s="6"/>
      <c r="C43" s="9"/>
      <c r="D43" s="7"/>
      <c r="E43" s="7"/>
      <c r="F43" s="108"/>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07"/>
      <c r="BH43" s="103"/>
      <c r="BI43" s="7"/>
      <c r="BL43" s="206"/>
    </row>
    <row r="44" spans="1:83" ht="24.75" customHeight="1">
      <c r="A44" s="206"/>
      <c r="B44" s="6"/>
      <c r="C44" s="9"/>
      <c r="D44" s="116"/>
      <c r="E44" s="7"/>
      <c r="F44" s="108"/>
      <c r="G44" s="7"/>
      <c r="H44" s="424"/>
      <c r="I44" s="424"/>
      <c r="J44" s="424"/>
      <c r="K44" s="7"/>
      <c r="L44" s="7"/>
      <c r="M44" s="117"/>
      <c r="N44" s="117"/>
      <c r="O44" s="117"/>
      <c r="P44" s="117"/>
      <c r="Q44" s="117"/>
      <c r="R44" s="117"/>
      <c r="S44" s="117"/>
      <c r="T44" s="117"/>
      <c r="U44" s="117"/>
      <c r="V44" s="117"/>
      <c r="W44" s="117"/>
      <c r="X44" s="117"/>
      <c r="Y44" s="166"/>
      <c r="Z44" s="117"/>
      <c r="AA44" s="166" t="s">
        <v>122</v>
      </c>
      <c r="AB44" s="117"/>
      <c r="AC44" s="461" t="str">
        <f>DOLLAR(AZ12+AZ19+AZ22)&amp;" -"</f>
        <v>¥0 -</v>
      </c>
      <c r="AD44" s="461"/>
      <c r="AE44" s="461"/>
      <c r="AF44" s="461"/>
      <c r="AG44" s="461"/>
      <c r="AH44" s="461"/>
      <c r="AI44" s="461"/>
      <c r="AJ44" s="461"/>
      <c r="AK44" s="461"/>
      <c r="AL44" s="461"/>
      <c r="AM44" s="461"/>
      <c r="AN44" s="461"/>
      <c r="AO44" s="461"/>
      <c r="AP44" s="461"/>
      <c r="AQ44" s="461"/>
      <c r="AY44" s="7"/>
      <c r="AZ44" s="7"/>
      <c r="BA44" s="7"/>
      <c r="BB44" s="7"/>
      <c r="BC44" s="7"/>
      <c r="BD44" s="7"/>
      <c r="BE44" s="7"/>
      <c r="BF44" s="7"/>
      <c r="BG44" s="107"/>
      <c r="BH44" s="7"/>
      <c r="BI44" s="7"/>
      <c r="BL44" s="206"/>
    </row>
    <row r="45" spans="1:83" ht="8.25" customHeight="1">
      <c r="A45" s="206"/>
      <c r="B45" s="6"/>
      <c r="C45" s="9"/>
      <c r="D45" s="7"/>
      <c r="E45" s="7"/>
      <c r="F45" s="108"/>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107"/>
      <c r="BH45" s="7"/>
      <c r="BI45" s="7"/>
      <c r="BL45" s="206"/>
    </row>
    <row r="46" spans="1:83" ht="14.25" customHeight="1">
      <c r="A46" s="206"/>
      <c r="B46" s="6"/>
      <c r="C46" s="9"/>
      <c r="D46" s="118"/>
      <c r="E46" s="118"/>
      <c r="F46" s="119"/>
      <c r="G46" s="120"/>
      <c r="H46" s="121"/>
      <c r="I46" s="121"/>
      <c r="J46" s="121"/>
      <c r="K46" s="121"/>
      <c r="L46" s="121"/>
      <c r="M46" s="121"/>
      <c r="O46" s="167" t="s">
        <v>123</v>
      </c>
      <c r="Q46" s="126" t="s">
        <v>125</v>
      </c>
      <c r="R46" s="126"/>
      <c r="S46" s="126"/>
      <c r="T46" s="126"/>
      <c r="U46" s="126"/>
      <c r="V46" s="420" t="str">
        <f>DOLLAR(AZ12)&amp;" -"</f>
        <v>¥0 -</v>
      </c>
      <c r="W46" s="420"/>
      <c r="X46" s="420"/>
      <c r="Y46" s="420"/>
      <c r="Z46" s="420"/>
      <c r="AA46" s="420"/>
      <c r="AB46" s="420"/>
      <c r="AC46" s="125"/>
      <c r="AD46" s="125"/>
      <c r="AE46" s="125"/>
      <c r="AF46" s="103"/>
      <c r="AG46" s="103"/>
      <c r="AH46" s="103"/>
      <c r="AI46" s="103"/>
      <c r="AJ46" s="126"/>
      <c r="AK46" s="126"/>
      <c r="AL46" s="127"/>
      <c r="AM46" s="127"/>
      <c r="AN46" s="7"/>
      <c r="AO46" s="127"/>
      <c r="AP46" s="127"/>
      <c r="AQ46" s="132"/>
      <c r="AR46" s="132"/>
      <c r="AS46" s="132"/>
      <c r="AT46" s="132"/>
      <c r="AU46" s="132"/>
      <c r="AV46" s="132"/>
      <c r="AW46" s="126"/>
      <c r="AX46" s="126"/>
      <c r="AY46" s="126"/>
      <c r="AZ46" s="126"/>
      <c r="BA46" s="126"/>
      <c r="BB46" s="128" t="str">
        <f>大会要項!C1</f>
        <v>エスペサマーフェスU13 2017 Vol.2</v>
      </c>
      <c r="BC46" s="103"/>
      <c r="BD46" s="127"/>
      <c r="BE46" s="127"/>
      <c r="BF46" s="127"/>
      <c r="BG46" s="129"/>
      <c r="BH46" s="126"/>
      <c r="BI46" s="7"/>
      <c r="BL46" s="206"/>
      <c r="CB46" s="126"/>
      <c r="CC46" s="126"/>
      <c r="CD46" s="126"/>
      <c r="CE46" s="103"/>
    </row>
    <row r="47" spans="1:83" ht="13.5" customHeight="1">
      <c r="A47" s="206"/>
      <c r="B47" s="66"/>
      <c r="C47" s="9"/>
      <c r="D47" s="126"/>
      <c r="E47" s="126"/>
      <c r="F47" s="130"/>
      <c r="G47" s="131"/>
      <c r="H47" s="131"/>
      <c r="I47" s="131"/>
      <c r="J47" s="131"/>
      <c r="K47" s="131"/>
      <c r="L47" s="131"/>
      <c r="M47" s="131"/>
      <c r="N47" s="131"/>
      <c r="O47" s="126"/>
      <c r="P47" s="126"/>
      <c r="Q47" s="122" t="s">
        <v>124</v>
      </c>
      <c r="R47" s="123"/>
      <c r="S47" s="123"/>
      <c r="T47" s="124"/>
      <c r="U47" s="122"/>
      <c r="V47" s="420" t="str">
        <f>DOLLAR(AZ19)&amp;" -"</f>
        <v>¥0 -</v>
      </c>
      <c r="W47" s="420"/>
      <c r="X47" s="420"/>
      <c r="Y47" s="420"/>
      <c r="Z47" s="420"/>
      <c r="AA47" s="420"/>
      <c r="AB47" s="420"/>
      <c r="AC47" s="126"/>
      <c r="AD47" s="126"/>
      <c r="AE47" s="126"/>
      <c r="AF47" s="103"/>
      <c r="AG47" s="103"/>
      <c r="AH47" s="103"/>
      <c r="AI47" s="103"/>
      <c r="AJ47" s="126"/>
      <c r="AK47" s="126"/>
      <c r="AL47" s="126"/>
      <c r="AM47" s="126"/>
      <c r="AN47" s="7"/>
      <c r="AO47" s="132"/>
      <c r="AP47" s="132"/>
      <c r="AQ47" s="96"/>
      <c r="AR47" s="136"/>
      <c r="AS47" s="137"/>
      <c r="AT47" s="137"/>
      <c r="AU47" s="137"/>
      <c r="AV47" s="137"/>
      <c r="AW47" s="137"/>
      <c r="AX47" s="137"/>
      <c r="AY47" s="138"/>
      <c r="AZ47" s="138"/>
      <c r="BA47" s="138"/>
      <c r="BB47" s="139" t="s">
        <v>131</v>
      </c>
      <c r="BC47" s="103"/>
      <c r="BD47" s="103"/>
      <c r="BE47" s="127"/>
      <c r="BF47" s="127"/>
      <c r="BG47" s="129"/>
      <c r="BH47" s="103"/>
      <c r="BI47" s="126"/>
      <c r="BJ47" s="70"/>
      <c r="BL47" s="206"/>
    </row>
    <row r="48" spans="1:83" ht="13.5" customHeight="1">
      <c r="A48" s="206"/>
      <c r="B48" s="70"/>
      <c r="C48" s="70"/>
      <c r="D48" s="133"/>
      <c r="E48" s="133"/>
      <c r="F48" s="130"/>
      <c r="G48" s="126"/>
      <c r="H48" s="126"/>
      <c r="I48" s="126"/>
      <c r="J48" s="126"/>
      <c r="K48" s="134"/>
      <c r="L48" s="134"/>
      <c r="M48" s="134"/>
      <c r="N48" s="134"/>
      <c r="O48" s="134"/>
      <c r="P48" s="134"/>
      <c r="Q48" s="126" t="s">
        <v>83</v>
      </c>
      <c r="R48" s="126"/>
      <c r="S48" s="126"/>
      <c r="T48" s="126"/>
      <c r="U48" s="126"/>
      <c r="V48" s="421" t="str">
        <f>DOLLAR(AJ31+AJ32+AJ33+AJ34)&amp;" -"</f>
        <v>¥0 -</v>
      </c>
      <c r="W48" s="421"/>
      <c r="X48" s="421"/>
      <c r="Y48" s="421"/>
      <c r="Z48" s="421"/>
      <c r="AA48" s="421"/>
      <c r="AB48" s="421"/>
      <c r="AG48" s="126"/>
      <c r="AH48" s="135"/>
      <c r="AI48" s="126"/>
      <c r="AJ48" s="126"/>
      <c r="AK48" s="126"/>
      <c r="AL48" s="7"/>
      <c r="AM48" s="7"/>
      <c r="AN48" s="7"/>
      <c r="AO48" s="7"/>
      <c r="AP48" s="106"/>
      <c r="AQ48" s="137"/>
      <c r="AR48" s="137"/>
      <c r="AS48" s="137"/>
      <c r="AT48" s="137"/>
      <c r="AU48" s="137"/>
      <c r="AV48" s="137"/>
      <c r="AW48" s="137"/>
      <c r="AX48" s="137"/>
      <c r="AY48" s="137"/>
      <c r="AZ48" s="137"/>
      <c r="BA48" s="137"/>
      <c r="BB48" s="143" t="s">
        <v>97</v>
      </c>
      <c r="BC48" s="103"/>
      <c r="BD48" s="103"/>
      <c r="BE48" s="126"/>
      <c r="BF48" s="126"/>
      <c r="BG48" s="140"/>
      <c r="BH48" s="103"/>
      <c r="BI48" s="133"/>
      <c r="BJ48" s="70"/>
      <c r="BL48" s="206"/>
    </row>
    <row r="49" spans="1:73" ht="15" customHeight="1">
      <c r="A49" s="206"/>
      <c r="B49" s="164"/>
      <c r="C49" s="164"/>
      <c r="D49" s="103"/>
      <c r="E49" s="141"/>
      <c r="F49" s="108"/>
      <c r="G49" s="106"/>
      <c r="H49" s="142"/>
      <c r="I49" s="142"/>
      <c r="J49" s="142"/>
      <c r="K49" s="142"/>
      <c r="L49" s="142"/>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106"/>
      <c r="AQ49" s="137"/>
      <c r="AR49" s="137"/>
      <c r="AS49" s="137"/>
      <c r="AT49" s="137"/>
      <c r="AU49" s="137"/>
      <c r="AV49" s="137"/>
      <c r="AW49" s="137"/>
      <c r="AX49" s="137"/>
      <c r="AY49" s="137"/>
      <c r="AZ49" s="137"/>
      <c r="BA49" s="137"/>
      <c r="BB49" s="145" t="s">
        <v>98</v>
      </c>
      <c r="BC49" s="103"/>
      <c r="BD49" s="103"/>
      <c r="BE49" s="138"/>
      <c r="BF49" s="138"/>
      <c r="BG49" s="144"/>
      <c r="BH49" s="138"/>
      <c r="BI49" s="138"/>
      <c r="BL49" s="206"/>
    </row>
    <row r="50" spans="1:73" ht="12.75" customHeight="1">
      <c r="A50" s="206"/>
      <c r="B50" s="164"/>
      <c r="C50" s="164"/>
      <c r="D50" s="103"/>
      <c r="E50" s="141"/>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70"/>
      <c r="AG50" s="170"/>
      <c r="AH50" s="170"/>
      <c r="AI50" s="170"/>
      <c r="AJ50" s="170"/>
      <c r="AK50" s="170"/>
      <c r="AL50" s="169"/>
      <c r="AM50" s="169"/>
      <c r="AN50" s="169"/>
      <c r="AO50" s="169"/>
      <c r="AP50" s="169"/>
      <c r="AQ50" s="169"/>
      <c r="AR50" s="169"/>
      <c r="AS50" s="169"/>
      <c r="AT50" s="169"/>
      <c r="AU50" s="169"/>
      <c r="AV50" s="169"/>
      <c r="AW50" s="169"/>
      <c r="AX50" s="169"/>
      <c r="AY50" s="169"/>
      <c r="AZ50" s="169"/>
      <c r="BA50" s="169"/>
      <c r="BB50" s="169"/>
      <c r="BC50" s="169"/>
      <c r="BD50" s="170"/>
      <c r="BE50" s="171"/>
      <c r="BF50" s="171"/>
      <c r="BG50" s="172"/>
      <c r="BH50" s="138"/>
      <c r="BI50" s="138"/>
      <c r="BL50" s="206"/>
    </row>
    <row r="51" spans="1:73" ht="15" customHeight="1">
      <c r="A51" s="206"/>
      <c r="B51" s="21"/>
      <c r="C51" s="26"/>
      <c r="E51" s="141"/>
      <c r="F51" s="108"/>
      <c r="I51" s="44" t="s">
        <v>140</v>
      </c>
      <c r="BF51" s="138"/>
      <c r="BG51" s="144"/>
      <c r="BH51" s="138"/>
      <c r="BL51" s="206"/>
    </row>
    <row r="52" spans="1:73" ht="14.25">
      <c r="A52" s="206"/>
      <c r="E52" s="141"/>
      <c r="F52" s="108"/>
      <c r="I52" s="173" t="s">
        <v>132</v>
      </c>
      <c r="BF52" s="138"/>
      <c r="BG52" s="144"/>
      <c r="BH52" s="138"/>
      <c r="BL52" s="206"/>
    </row>
    <row r="53" spans="1:73" ht="14.25">
      <c r="A53" s="206"/>
      <c r="E53" s="141"/>
      <c r="F53" s="108"/>
      <c r="K53" s="44" t="s">
        <v>126</v>
      </c>
      <c r="BF53" s="138"/>
      <c r="BG53" s="144"/>
      <c r="BH53" s="138"/>
      <c r="BL53" s="206"/>
    </row>
    <row r="54" spans="1:73" ht="14.25">
      <c r="A54" s="206"/>
      <c r="E54" s="141"/>
      <c r="F54" s="108"/>
      <c r="L54" s="174" t="s">
        <v>127</v>
      </c>
      <c r="M54" s="174"/>
      <c r="N54" s="174"/>
      <c r="P54" s="174"/>
      <c r="Q54" s="174"/>
      <c r="R54" s="174"/>
      <c r="S54" s="174"/>
      <c r="T54" s="174"/>
      <c r="U54" s="174"/>
      <c r="V54" s="174"/>
      <c r="W54" s="174"/>
      <c r="X54" s="174"/>
      <c r="Y54" s="174"/>
      <c r="Z54" s="174" t="s">
        <v>128</v>
      </c>
      <c r="AB54" s="174"/>
      <c r="AC54" s="174"/>
      <c r="AD54" s="175"/>
      <c r="AE54" s="175"/>
      <c r="AF54" s="175"/>
      <c r="AG54" s="175"/>
      <c r="AH54" s="175"/>
      <c r="AI54" s="175"/>
      <c r="AJ54" s="174"/>
      <c r="AK54" s="174" t="s">
        <v>129</v>
      </c>
      <c r="AL54" s="175"/>
      <c r="AM54" s="174"/>
      <c r="AN54" s="174"/>
      <c r="AO54" s="174"/>
      <c r="AP54" s="174"/>
      <c r="AQ54" s="174"/>
      <c r="AR54" s="174"/>
      <c r="AS54" s="174"/>
      <c r="AT54" s="174"/>
      <c r="AU54" s="174"/>
      <c r="AV54" s="174"/>
      <c r="AW54" s="174"/>
      <c r="AX54" s="174"/>
      <c r="BF54" s="138"/>
      <c r="BG54" s="144"/>
      <c r="BH54" s="138"/>
      <c r="BL54" s="206"/>
    </row>
    <row r="55" spans="1:73">
      <c r="A55" s="206"/>
      <c r="D55" s="21"/>
      <c r="E55" s="21"/>
      <c r="F55" s="71"/>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3"/>
      <c r="BH55" s="21"/>
      <c r="BI55" s="21"/>
      <c r="BL55" s="206"/>
    </row>
    <row r="56" spans="1:73">
      <c r="A56" s="206"/>
      <c r="AY56" s="40"/>
      <c r="AZ56" s="40"/>
      <c r="BA56" s="146"/>
      <c r="BB56" s="40"/>
      <c r="BC56" s="40"/>
      <c r="BL56" s="206"/>
      <c r="BM56" s="6"/>
      <c r="BN56" s="6"/>
      <c r="BO56" s="6"/>
      <c r="BP56" s="6"/>
      <c r="BQ56" s="6"/>
      <c r="BR56" s="6"/>
      <c r="BS56" s="6"/>
      <c r="BT56" s="6"/>
      <c r="BU56" s="6"/>
    </row>
    <row r="57" spans="1:73" ht="7.5" customHeight="1" thickBot="1">
      <c r="A57" s="206"/>
      <c r="B57" s="2"/>
      <c r="C57" s="2"/>
      <c r="D57" s="1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06"/>
    </row>
    <row r="58" spans="1:73" ht="7.5" customHeight="1" thickTop="1">
      <c r="A58" s="206"/>
      <c r="B58" s="18"/>
      <c r="C58" s="18"/>
      <c r="D58" s="19"/>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206"/>
    </row>
    <row r="59" spans="1:73" ht="13.5" customHeight="1">
      <c r="A59" s="206"/>
      <c r="C59" s="6"/>
      <c r="D59" s="6"/>
      <c r="E59" s="6"/>
      <c r="F59" s="6"/>
      <c r="G59" s="6"/>
      <c r="H59" s="6"/>
      <c r="I59" s="6"/>
      <c r="M59" s="412" t="s">
        <v>130</v>
      </c>
      <c r="N59" s="412"/>
      <c r="O59" s="412"/>
      <c r="P59" s="412"/>
      <c r="Q59" s="412"/>
      <c r="R59" s="412"/>
      <c r="S59" s="412"/>
      <c r="T59" s="412"/>
      <c r="U59" s="412"/>
      <c r="V59" s="412"/>
      <c r="W59" s="412"/>
      <c r="X59" s="412"/>
      <c r="Y59" s="412"/>
      <c r="Z59" s="412"/>
      <c r="AA59" s="412"/>
      <c r="AB59" s="412"/>
      <c r="AC59" s="412"/>
      <c r="AD59" s="412"/>
      <c r="AE59" s="412"/>
      <c r="AF59" s="412"/>
      <c r="AG59" s="412"/>
      <c r="AH59" s="412"/>
      <c r="AJ59" s="8" t="s">
        <v>133</v>
      </c>
      <c r="AK59" s="6"/>
      <c r="AL59" s="6"/>
      <c r="BL59" s="206"/>
    </row>
    <row r="60" spans="1:73" ht="13.5" customHeight="1">
      <c r="A60" s="206"/>
      <c r="C60" s="6"/>
      <c r="D60" s="6"/>
      <c r="E60" s="6"/>
      <c r="F60" s="6"/>
      <c r="G60" s="6"/>
      <c r="H60" s="6"/>
      <c r="I60" s="6"/>
      <c r="M60" s="412"/>
      <c r="N60" s="412"/>
      <c r="O60" s="412"/>
      <c r="P60" s="412"/>
      <c r="Q60" s="412"/>
      <c r="R60" s="412"/>
      <c r="S60" s="412"/>
      <c r="T60" s="412"/>
      <c r="U60" s="412"/>
      <c r="V60" s="412"/>
      <c r="W60" s="412"/>
      <c r="X60" s="412"/>
      <c r="Y60" s="412"/>
      <c r="Z60" s="412"/>
      <c r="AA60" s="412"/>
      <c r="AB60" s="412"/>
      <c r="AC60" s="412"/>
      <c r="AD60" s="412"/>
      <c r="AE60" s="412"/>
      <c r="AF60" s="412"/>
      <c r="AG60" s="412"/>
      <c r="AH60" s="412"/>
      <c r="AJ60" s="8" t="s">
        <v>134</v>
      </c>
      <c r="AK60" s="6"/>
      <c r="AL60" s="6"/>
      <c r="BL60" s="206"/>
    </row>
    <row r="61" spans="1:73" ht="13.5" customHeight="1">
      <c r="A61" s="206"/>
      <c r="M61" s="412"/>
      <c r="N61" s="412"/>
      <c r="O61" s="412"/>
      <c r="P61" s="412"/>
      <c r="Q61" s="412"/>
      <c r="R61" s="412"/>
      <c r="S61" s="412"/>
      <c r="T61" s="412"/>
      <c r="U61" s="412"/>
      <c r="V61" s="412"/>
      <c r="W61" s="412"/>
      <c r="X61" s="412"/>
      <c r="Y61" s="412"/>
      <c r="Z61" s="412"/>
      <c r="AA61" s="412"/>
      <c r="AB61" s="412"/>
      <c r="AC61" s="412"/>
      <c r="AD61" s="412"/>
      <c r="AE61" s="412"/>
      <c r="AF61" s="412"/>
      <c r="AG61" s="412"/>
      <c r="AH61" s="412"/>
      <c r="AJ61" s="23" t="s">
        <v>135</v>
      </c>
      <c r="BL61" s="206"/>
    </row>
    <row r="62" spans="1:73" ht="16.5" customHeight="1">
      <c r="A62" s="206"/>
      <c r="M62" s="43"/>
      <c r="N62" s="43"/>
      <c r="O62" s="43"/>
      <c r="P62" s="43"/>
      <c r="Q62" s="43"/>
      <c r="R62" s="43"/>
      <c r="S62" s="43"/>
      <c r="T62" s="43"/>
      <c r="U62" s="43"/>
      <c r="V62" s="43"/>
      <c r="W62" s="43"/>
      <c r="X62" s="43"/>
      <c r="Y62" s="43"/>
      <c r="Z62" s="43"/>
      <c r="AA62" s="43"/>
      <c r="AB62" s="43"/>
      <c r="AC62" s="43"/>
      <c r="AD62" s="43"/>
      <c r="AE62" s="43"/>
      <c r="AF62" s="43"/>
      <c r="AG62" s="43"/>
      <c r="AH62" s="43"/>
      <c r="AJ62" s="23"/>
      <c r="AN62" s="74" t="s">
        <v>136</v>
      </c>
      <c r="AO62" s="13"/>
      <c r="AP62" s="13"/>
      <c r="AQ62" s="13"/>
      <c r="AR62" s="13"/>
      <c r="AS62" s="13"/>
      <c r="AT62" s="13"/>
      <c r="AU62" s="13"/>
      <c r="AV62" s="13"/>
      <c r="AW62" s="13"/>
      <c r="AX62" s="13"/>
      <c r="AY62" s="13"/>
      <c r="AZ62" s="13"/>
      <c r="BA62" s="13"/>
      <c r="BB62" s="13"/>
      <c r="BL62" s="206"/>
    </row>
    <row r="63" spans="1:73" ht="9" customHeight="1">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row>
  </sheetData>
  <mergeCells count="129">
    <mergeCell ref="W34:X34"/>
    <mergeCell ref="O10:Q10"/>
    <mergeCell ref="R10:U10"/>
    <mergeCell ref="V10:X10"/>
    <mergeCell ref="AJ31:AO31"/>
    <mergeCell ref="AP31:AQ31"/>
    <mergeCell ref="AZ10:BJ10"/>
    <mergeCell ref="AZ12:BJ12"/>
    <mergeCell ref="K26:AL26"/>
    <mergeCell ref="AM27:AS27"/>
    <mergeCell ref="AM25:AS25"/>
    <mergeCell ref="AZ18:BJ18"/>
    <mergeCell ref="AZ19:BJ19"/>
    <mergeCell ref="AZ21:BJ21"/>
    <mergeCell ref="AM24:AS24"/>
    <mergeCell ref="AZ22:BJ22"/>
    <mergeCell ref="AH33:AI33"/>
    <mergeCell ref="AJ33:AO33"/>
    <mergeCell ref="V46:AB46"/>
    <mergeCell ref="M59:AH61"/>
    <mergeCell ref="AU41:BD41"/>
    <mergeCell ref="D9:J9"/>
    <mergeCell ref="K9:Q9"/>
    <mergeCell ref="R9:X9"/>
    <mergeCell ref="D10:J10"/>
    <mergeCell ref="K10:N10"/>
    <mergeCell ref="I40:BD40"/>
    <mergeCell ref="I42:AQ42"/>
    <mergeCell ref="H44:J44"/>
    <mergeCell ref="AC44:AQ44"/>
    <mergeCell ref="V47:AB47"/>
    <mergeCell ref="V48:AB48"/>
    <mergeCell ref="AZ11:BJ11"/>
    <mergeCell ref="AZ9:BJ9"/>
    <mergeCell ref="AH35:AI35"/>
    <mergeCell ref="AJ35:AO35"/>
    <mergeCell ref="H35:R35"/>
    <mergeCell ref="AP33:AQ33"/>
    <mergeCell ref="H34:R34"/>
    <mergeCell ref="S34:V34"/>
    <mergeCell ref="AP35:AQ35"/>
    <mergeCell ref="H32:R32"/>
    <mergeCell ref="S32:V32"/>
    <mergeCell ref="W32:X32"/>
    <mergeCell ref="Y32:Z32"/>
    <mergeCell ref="AA32:AE32"/>
    <mergeCell ref="AF32:AG32"/>
    <mergeCell ref="AH32:AI32"/>
    <mergeCell ref="H31:R31"/>
    <mergeCell ref="S31:V31"/>
    <mergeCell ref="W31:X31"/>
    <mergeCell ref="Y31:Z31"/>
    <mergeCell ref="AA31:AE31"/>
    <mergeCell ref="AF31:AG31"/>
    <mergeCell ref="AJ32:AO32"/>
    <mergeCell ref="AP32:AQ32"/>
    <mergeCell ref="Y34:Z34"/>
    <mergeCell ref="AA34:AE34"/>
    <mergeCell ref="AF34:AG34"/>
    <mergeCell ref="AH34:AI34"/>
    <mergeCell ref="AJ34:AO34"/>
    <mergeCell ref="AP34:AQ34"/>
    <mergeCell ref="H33:R33"/>
    <mergeCell ref="S33:V33"/>
    <mergeCell ref="D24:J24"/>
    <mergeCell ref="K24:O24"/>
    <mergeCell ref="P24:Q24"/>
    <mergeCell ref="S35:V35"/>
    <mergeCell ref="W35:X35"/>
    <mergeCell ref="Y35:Z35"/>
    <mergeCell ref="AA35:AE35"/>
    <mergeCell ref="AF35:AG35"/>
    <mergeCell ref="AH31:AI31"/>
    <mergeCell ref="K28:AL28"/>
    <mergeCell ref="D28:J28"/>
    <mergeCell ref="D26:J26"/>
    <mergeCell ref="D27:J27"/>
    <mergeCell ref="K27:Q27"/>
    <mergeCell ref="R27:X27"/>
    <mergeCell ref="Y27:AE27"/>
    <mergeCell ref="AF27:AL27"/>
    <mergeCell ref="D25:J25"/>
    <mergeCell ref="K25:Q25"/>
    <mergeCell ref="R23:X25"/>
    <mergeCell ref="W33:X33"/>
    <mergeCell ref="Y33:Z33"/>
    <mergeCell ref="AA33:AE33"/>
    <mergeCell ref="AF33:AG33"/>
    <mergeCell ref="AM23:AS23"/>
    <mergeCell ref="D18:J18"/>
    <mergeCell ref="K18:O18"/>
    <mergeCell ref="P18:Q18"/>
    <mergeCell ref="R18:V18"/>
    <mergeCell ref="W18:X18"/>
    <mergeCell ref="R21:X21"/>
    <mergeCell ref="D21:J21"/>
    <mergeCell ref="K21:Q21"/>
    <mergeCell ref="D23:J23"/>
    <mergeCell ref="K23:O23"/>
    <mergeCell ref="P23:Q23"/>
    <mergeCell ref="D22:J22"/>
    <mergeCell ref="K22:Q22"/>
    <mergeCell ref="R22:V22"/>
    <mergeCell ref="W22:X22"/>
    <mergeCell ref="AZ16:BJ16"/>
    <mergeCell ref="D17:J17"/>
    <mergeCell ref="K17:O17"/>
    <mergeCell ref="P17:Q17"/>
    <mergeCell ref="R17:V17"/>
    <mergeCell ref="W17:X17"/>
    <mergeCell ref="D16:J16"/>
    <mergeCell ref="K16:Q16"/>
    <mergeCell ref="R16:X16"/>
    <mergeCell ref="AZ17:BJ17"/>
    <mergeCell ref="C6:H6"/>
    <mergeCell ref="I6:V6"/>
    <mergeCell ref="W6:AB6"/>
    <mergeCell ref="AC6:AP6"/>
    <mergeCell ref="AQ6:AV6"/>
    <mergeCell ref="AW6:BJ6"/>
    <mergeCell ref="C2:BJ2"/>
    <mergeCell ref="C4:H4"/>
    <mergeCell ref="I4:BJ4"/>
    <mergeCell ref="C5:H5"/>
    <mergeCell ref="I5:V5"/>
    <mergeCell ref="W5:AB5"/>
    <mergeCell ref="AC5:AP5"/>
    <mergeCell ref="AQ5:AV5"/>
    <mergeCell ref="AW5:BJ5"/>
  </mergeCells>
  <phoneticPr fontId="24"/>
  <dataValidations count="2">
    <dataValidation imeMode="off" allowBlank="1" showInputMessage="1" showErrorMessage="1" sqref="AW6:BJ6 AR17:AR18 I6:V6 AC6:AP6 P17:P18 AF17:AF18 W17:W18 K17:K18 Y17:Y18 AD17:AD18 AK17:AK18 AM17:AM18 R17:R18 AF10:AF13 Y10:Y13 R10:R13 K10:K13"/>
    <dataValidation type="list" allowBlank="1" showInputMessage="1" showErrorMessage="1" sqref="D46">
      <formula1>$C$43:$C$44</formula1>
    </dataValidation>
  </dataValidations>
  <pageMargins left="0.69" right="0.22" top="0.22" bottom="0.16" header="0.11" footer="0.11"/>
  <pageSetup paperSize="9" scale="96" orientation="portrait" horizontalDpi="4294967293" verticalDpi="0" r:id="rId1"/>
  <ignoredErrors>
    <ignoredError sqref="K26:AL28 R22:X22 K24:Q25 K23:Q23 L10:Q10 S10:X10"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7"/>
  <sheetViews>
    <sheetView workbookViewId="0">
      <pane xSplit="2" ySplit="1" topLeftCell="H2" activePane="bottomRight" state="frozen"/>
      <selection activeCell="C1" sqref="C1"/>
      <selection pane="topRight" activeCell="C1" sqref="C1"/>
      <selection pane="bottomLeft" activeCell="C1" sqref="C1"/>
      <selection pane="bottomRight" activeCell="B5" sqref="B5"/>
    </sheetView>
  </sheetViews>
  <sheetFormatPr defaultRowHeight="13.5"/>
  <cols>
    <col min="1" max="1" width="9" style="188" customWidth="1"/>
    <col min="2" max="2" width="35.875" style="188" customWidth="1"/>
    <col min="3" max="3" width="9" style="188" customWidth="1"/>
    <col min="4" max="4" width="33.375" style="188" bestFit="1" customWidth="1"/>
    <col min="5" max="6" width="13.875" style="188" customWidth="1"/>
    <col min="7" max="7" width="34.875" style="188" bestFit="1" customWidth="1"/>
    <col min="8" max="8" width="23.5" style="188" bestFit="1" customWidth="1"/>
    <col min="9" max="9" width="11" style="188" bestFit="1" customWidth="1"/>
    <col min="10" max="10" width="15" style="188" customWidth="1"/>
    <col min="11" max="11" width="11" style="188" customWidth="1"/>
    <col min="12" max="12" width="15" style="188" customWidth="1"/>
    <col min="13" max="13" width="9" style="188" customWidth="1"/>
    <col min="14" max="14" width="15" style="188" customWidth="1"/>
    <col min="15" max="15" width="7.375" style="188" customWidth="1"/>
    <col min="16" max="16384" width="9" style="188"/>
  </cols>
  <sheetData>
    <row r="1" spans="1:16">
      <c r="A1" s="195" t="s">
        <v>151</v>
      </c>
      <c r="B1" s="195" t="s">
        <v>0</v>
      </c>
      <c r="C1" s="195" t="s">
        <v>152</v>
      </c>
      <c r="D1" s="195" t="s">
        <v>27</v>
      </c>
      <c r="E1" s="195" t="s">
        <v>1</v>
      </c>
      <c r="F1" s="195" t="s">
        <v>2</v>
      </c>
      <c r="G1" s="195" t="s">
        <v>153</v>
      </c>
      <c r="H1" s="195" t="s">
        <v>39</v>
      </c>
      <c r="I1" s="195" t="s">
        <v>31</v>
      </c>
      <c r="J1" s="195" t="s">
        <v>36</v>
      </c>
      <c r="K1" s="195" t="s">
        <v>32</v>
      </c>
      <c r="L1" s="195" t="s">
        <v>37</v>
      </c>
      <c r="M1" s="195" t="s">
        <v>33</v>
      </c>
      <c r="N1" s="195" t="s">
        <v>38</v>
      </c>
      <c r="O1" s="188" t="s">
        <v>154</v>
      </c>
      <c r="P1" s="188" t="s">
        <v>155</v>
      </c>
    </row>
    <row r="2" spans="1:16">
      <c r="A2" s="195" t="s">
        <v>156</v>
      </c>
      <c r="B2" s="195" t="s">
        <v>157</v>
      </c>
      <c r="C2" s="195" t="s">
        <v>156</v>
      </c>
      <c r="D2" s="195" t="s">
        <v>158</v>
      </c>
      <c r="E2" s="195" t="s">
        <v>159</v>
      </c>
      <c r="F2" s="195" t="s">
        <v>159</v>
      </c>
      <c r="G2" s="196" t="s">
        <v>160</v>
      </c>
      <c r="H2" s="195" t="s">
        <v>161</v>
      </c>
      <c r="I2" s="195" t="s">
        <v>162</v>
      </c>
      <c r="J2" s="195" t="s">
        <v>163</v>
      </c>
      <c r="K2" s="195" t="s">
        <v>161</v>
      </c>
      <c r="L2" s="195" t="s">
        <v>161</v>
      </c>
      <c r="M2" s="195" t="s">
        <v>161</v>
      </c>
      <c r="N2" s="195" t="s">
        <v>161</v>
      </c>
      <c r="O2" s="195" t="s">
        <v>164</v>
      </c>
    </row>
    <row r="3" spans="1:16">
      <c r="A3" s="195" t="s">
        <v>165</v>
      </c>
      <c r="B3" s="195" t="s">
        <v>166</v>
      </c>
      <c r="C3" s="195" t="s">
        <v>165</v>
      </c>
      <c r="D3" s="195" t="s">
        <v>167</v>
      </c>
      <c r="E3" s="195" t="s">
        <v>168</v>
      </c>
      <c r="F3" s="195" t="s">
        <v>169</v>
      </c>
      <c r="G3" s="195" t="s">
        <v>170</v>
      </c>
      <c r="H3" s="195" t="s">
        <v>161</v>
      </c>
      <c r="I3" s="195" t="s">
        <v>171</v>
      </c>
      <c r="J3" s="195" t="s">
        <v>172</v>
      </c>
      <c r="K3" s="195" t="s">
        <v>173</v>
      </c>
      <c r="L3" s="195" t="s">
        <v>174</v>
      </c>
      <c r="M3" s="195" t="s">
        <v>161</v>
      </c>
      <c r="N3" s="195" t="s">
        <v>161</v>
      </c>
      <c r="O3" s="195" t="s">
        <v>164</v>
      </c>
    </row>
    <row r="4" spans="1:16">
      <c r="A4" s="195" t="s">
        <v>175</v>
      </c>
      <c r="B4" s="195" t="s">
        <v>176</v>
      </c>
      <c r="C4" s="195" t="s">
        <v>175</v>
      </c>
      <c r="D4" s="195" t="s">
        <v>177</v>
      </c>
      <c r="E4" s="195" t="s">
        <v>178</v>
      </c>
      <c r="F4" s="195" t="s">
        <v>179</v>
      </c>
      <c r="G4" s="196" t="s">
        <v>180</v>
      </c>
      <c r="H4" s="195" t="s">
        <v>161</v>
      </c>
      <c r="I4" s="195" t="s">
        <v>181</v>
      </c>
      <c r="J4" s="195" t="s">
        <v>182</v>
      </c>
      <c r="K4" s="195" t="s">
        <v>161</v>
      </c>
      <c r="L4" s="195" t="s">
        <v>119</v>
      </c>
      <c r="M4" s="195" t="s">
        <v>183</v>
      </c>
      <c r="N4" s="195" t="s">
        <v>119</v>
      </c>
      <c r="O4" s="195"/>
    </row>
    <row r="5" spans="1:16">
      <c r="A5" s="195" t="s">
        <v>184</v>
      </c>
      <c r="B5" s="195" t="s">
        <v>185</v>
      </c>
      <c r="C5" s="195" t="s">
        <v>184</v>
      </c>
      <c r="D5" s="195" t="s">
        <v>186</v>
      </c>
      <c r="E5" s="195" t="s">
        <v>187</v>
      </c>
      <c r="F5" s="195" t="s">
        <v>188</v>
      </c>
      <c r="G5" s="196" t="s">
        <v>189</v>
      </c>
      <c r="H5" s="195" t="s">
        <v>119</v>
      </c>
      <c r="I5" s="195" t="s">
        <v>190</v>
      </c>
      <c r="J5" s="195" t="s">
        <v>191</v>
      </c>
      <c r="K5" s="195" t="s">
        <v>192</v>
      </c>
      <c r="L5" s="195" t="s">
        <v>193</v>
      </c>
      <c r="M5" s="195" t="s">
        <v>194</v>
      </c>
      <c r="N5" s="195" t="s">
        <v>194</v>
      </c>
      <c r="O5" s="195" t="s">
        <v>195</v>
      </c>
    </row>
    <row r="6" spans="1:16">
      <c r="A6" s="195" t="s">
        <v>196</v>
      </c>
      <c r="B6" s="195" t="s">
        <v>197</v>
      </c>
      <c r="C6" s="195" t="s">
        <v>196</v>
      </c>
      <c r="D6" s="195" t="s">
        <v>198</v>
      </c>
      <c r="E6" s="195" t="s">
        <v>199</v>
      </c>
      <c r="F6" s="195" t="s">
        <v>200</v>
      </c>
      <c r="G6" s="195" t="s">
        <v>201</v>
      </c>
      <c r="H6" s="195" t="s">
        <v>119</v>
      </c>
      <c r="I6" s="195" t="s">
        <v>202</v>
      </c>
      <c r="J6" s="195" t="s">
        <v>119</v>
      </c>
      <c r="K6" s="195" t="s">
        <v>119</v>
      </c>
      <c r="L6" s="195" t="s">
        <v>119</v>
      </c>
      <c r="M6" s="195" t="s">
        <v>119</v>
      </c>
      <c r="N6" s="195" t="s">
        <v>119</v>
      </c>
      <c r="O6" s="195"/>
    </row>
    <row r="7" spans="1:16">
      <c r="A7" s="195" t="s">
        <v>203</v>
      </c>
      <c r="B7" s="195" t="s">
        <v>204</v>
      </c>
      <c r="C7" s="195" t="s">
        <v>203</v>
      </c>
      <c r="D7" s="195" t="s">
        <v>205</v>
      </c>
      <c r="E7" s="195" t="s">
        <v>206</v>
      </c>
      <c r="F7" s="195" t="s">
        <v>207</v>
      </c>
      <c r="G7" s="195" t="s">
        <v>208</v>
      </c>
      <c r="H7" s="195" t="s">
        <v>119</v>
      </c>
      <c r="I7" s="195" t="s">
        <v>209</v>
      </c>
      <c r="J7" s="195" t="s">
        <v>210</v>
      </c>
      <c r="K7" s="195" t="s">
        <v>211</v>
      </c>
      <c r="L7" s="195" t="s">
        <v>212</v>
      </c>
      <c r="M7" s="195" t="s">
        <v>119</v>
      </c>
      <c r="N7" s="195" t="s">
        <v>119</v>
      </c>
      <c r="O7" s="195"/>
    </row>
    <row r="8" spans="1:16">
      <c r="A8" s="195" t="s">
        <v>213</v>
      </c>
      <c r="B8" s="195" t="s">
        <v>214</v>
      </c>
      <c r="C8" s="195" t="s">
        <v>213</v>
      </c>
      <c r="D8" s="195" t="s">
        <v>215</v>
      </c>
      <c r="E8" s="195" t="s">
        <v>216</v>
      </c>
      <c r="F8" s="195" t="s">
        <v>217</v>
      </c>
      <c r="G8" s="196" t="s">
        <v>218</v>
      </c>
      <c r="H8" s="195" t="s">
        <v>219</v>
      </c>
      <c r="I8" s="195" t="s">
        <v>220</v>
      </c>
      <c r="J8" s="195" t="s">
        <v>221</v>
      </c>
      <c r="K8" s="195" t="s">
        <v>219</v>
      </c>
      <c r="L8" s="195" t="s">
        <v>219</v>
      </c>
      <c r="M8" s="195" t="s">
        <v>219</v>
      </c>
      <c r="N8" s="195" t="s">
        <v>219</v>
      </c>
      <c r="O8" s="195"/>
    </row>
    <row r="9" spans="1:16">
      <c r="A9" s="195" t="s">
        <v>222</v>
      </c>
      <c r="B9" s="195" t="s">
        <v>223</v>
      </c>
      <c r="C9" s="195" t="s">
        <v>222</v>
      </c>
      <c r="D9" s="195" t="s">
        <v>224</v>
      </c>
      <c r="E9" s="195" t="s">
        <v>225</v>
      </c>
      <c r="F9" s="195" t="s">
        <v>226</v>
      </c>
      <c r="G9" s="196" t="s">
        <v>227</v>
      </c>
      <c r="H9" s="195"/>
      <c r="I9" s="195" t="s">
        <v>228</v>
      </c>
      <c r="J9" s="195" t="s">
        <v>229</v>
      </c>
      <c r="K9" s="195" t="s">
        <v>219</v>
      </c>
      <c r="L9" s="195" t="s">
        <v>219</v>
      </c>
      <c r="M9" s="195" t="s">
        <v>219</v>
      </c>
      <c r="N9" s="195" t="s">
        <v>219</v>
      </c>
      <c r="O9" s="195"/>
    </row>
    <row r="10" spans="1:16">
      <c r="A10" s="195" t="s">
        <v>230</v>
      </c>
      <c r="B10" s="195" t="s">
        <v>231</v>
      </c>
      <c r="C10" s="195" t="s">
        <v>230</v>
      </c>
      <c r="D10" s="195" t="s">
        <v>232</v>
      </c>
      <c r="E10" s="195" t="s">
        <v>233</v>
      </c>
      <c r="F10" s="195" t="s">
        <v>234</v>
      </c>
      <c r="G10" s="196" t="s">
        <v>235</v>
      </c>
      <c r="H10" s="195" t="s">
        <v>219</v>
      </c>
      <c r="I10" s="195" t="s">
        <v>236</v>
      </c>
      <c r="J10" s="195" t="s">
        <v>233</v>
      </c>
      <c r="K10" s="195" t="s">
        <v>219</v>
      </c>
      <c r="L10" s="195" t="s">
        <v>219</v>
      </c>
      <c r="M10" s="195" t="s">
        <v>219</v>
      </c>
      <c r="N10" s="195" t="s">
        <v>219</v>
      </c>
      <c r="O10" s="195" t="s">
        <v>237</v>
      </c>
    </row>
    <row r="11" spans="1:16">
      <c r="A11" s="195" t="s">
        <v>238</v>
      </c>
      <c r="B11" s="195" t="s">
        <v>239</v>
      </c>
      <c r="C11" s="195" t="s">
        <v>238</v>
      </c>
      <c r="D11" s="195" t="s">
        <v>240</v>
      </c>
      <c r="E11" s="195" t="s">
        <v>241</v>
      </c>
      <c r="F11" s="195" t="s">
        <v>242</v>
      </c>
      <c r="G11" s="196" t="s">
        <v>243</v>
      </c>
      <c r="H11" s="196" t="s">
        <v>244</v>
      </c>
      <c r="I11" s="195" t="s">
        <v>245</v>
      </c>
      <c r="J11" s="195" t="s">
        <v>241</v>
      </c>
      <c r="K11" s="195" t="s">
        <v>219</v>
      </c>
      <c r="L11" s="195" t="s">
        <v>219</v>
      </c>
      <c r="M11" s="195" t="s">
        <v>219</v>
      </c>
      <c r="N11" s="195" t="s">
        <v>219</v>
      </c>
      <c r="O11" s="195" t="s">
        <v>237</v>
      </c>
    </row>
    <row r="12" spans="1:16">
      <c r="A12" s="195" t="s">
        <v>246</v>
      </c>
      <c r="B12" s="195" t="s">
        <v>247</v>
      </c>
      <c r="C12" s="195" t="s">
        <v>246</v>
      </c>
      <c r="D12" s="195" t="s">
        <v>248</v>
      </c>
      <c r="E12" s="195" t="s">
        <v>249</v>
      </c>
      <c r="F12" s="195" t="s">
        <v>250</v>
      </c>
      <c r="G12" s="196" t="s">
        <v>251</v>
      </c>
      <c r="H12" s="195" t="s">
        <v>219</v>
      </c>
      <c r="I12" s="195" t="s">
        <v>252</v>
      </c>
      <c r="J12" s="195" t="s">
        <v>253</v>
      </c>
      <c r="K12" s="195" t="s">
        <v>219</v>
      </c>
      <c r="L12" s="195" t="s">
        <v>219</v>
      </c>
      <c r="M12" s="195" t="s">
        <v>219</v>
      </c>
      <c r="N12" s="195" t="s">
        <v>219</v>
      </c>
      <c r="O12" s="195"/>
    </row>
    <row r="13" spans="1:16">
      <c r="A13" s="195" t="s">
        <v>254</v>
      </c>
      <c r="B13" s="195" t="s">
        <v>255</v>
      </c>
      <c r="C13" s="195" t="s">
        <v>254</v>
      </c>
      <c r="D13" s="195" t="s">
        <v>256</v>
      </c>
      <c r="E13" s="195" t="s">
        <v>257</v>
      </c>
      <c r="F13" s="195" t="s">
        <v>258</v>
      </c>
      <c r="G13" s="196" t="s">
        <v>259</v>
      </c>
      <c r="H13" s="195" t="s">
        <v>219</v>
      </c>
      <c r="I13" s="195" t="s">
        <v>260</v>
      </c>
      <c r="J13" s="195" t="s">
        <v>261</v>
      </c>
      <c r="K13" s="195" t="s">
        <v>219</v>
      </c>
      <c r="L13" s="195" t="s">
        <v>219</v>
      </c>
      <c r="M13" s="195" t="s">
        <v>219</v>
      </c>
      <c r="N13" s="195" t="s">
        <v>219</v>
      </c>
      <c r="O13" s="195" t="s">
        <v>237</v>
      </c>
    </row>
    <row r="14" spans="1:16">
      <c r="A14" s="195" t="s">
        <v>262</v>
      </c>
      <c r="B14" s="195" t="s">
        <v>263</v>
      </c>
      <c r="C14" s="195" t="s">
        <v>262</v>
      </c>
      <c r="D14" s="195" t="s">
        <v>264</v>
      </c>
      <c r="E14" s="195" t="s">
        <v>265</v>
      </c>
      <c r="F14" s="195"/>
      <c r="G14" s="196" t="s">
        <v>266</v>
      </c>
      <c r="H14" s="195" t="s">
        <v>219</v>
      </c>
      <c r="I14" s="195" t="s">
        <v>267</v>
      </c>
      <c r="J14" s="195" t="s">
        <v>265</v>
      </c>
      <c r="K14" s="195" t="s">
        <v>219</v>
      </c>
      <c r="L14" s="195" t="s">
        <v>219</v>
      </c>
      <c r="M14" s="195" t="s">
        <v>219</v>
      </c>
      <c r="N14" s="195" t="s">
        <v>219</v>
      </c>
      <c r="O14" s="195"/>
      <c r="P14" s="195" t="s">
        <v>237</v>
      </c>
    </row>
    <row r="15" spans="1:16">
      <c r="A15" s="195" t="s">
        <v>268</v>
      </c>
      <c r="B15" s="195" t="s">
        <v>269</v>
      </c>
      <c r="C15" s="195" t="s">
        <v>268</v>
      </c>
      <c r="D15" s="195" t="s">
        <v>270</v>
      </c>
      <c r="E15" s="195" t="s">
        <v>219</v>
      </c>
      <c r="F15" s="195" t="s">
        <v>219</v>
      </c>
      <c r="G15" s="196" t="s">
        <v>271</v>
      </c>
      <c r="H15" s="195" t="s">
        <v>219</v>
      </c>
      <c r="I15" s="195" t="s">
        <v>272</v>
      </c>
      <c r="J15" s="195" t="s">
        <v>273</v>
      </c>
      <c r="K15" s="195" t="s">
        <v>219</v>
      </c>
      <c r="L15" s="195" t="s">
        <v>219</v>
      </c>
      <c r="M15" s="195" t="s">
        <v>219</v>
      </c>
      <c r="N15" s="195" t="s">
        <v>219</v>
      </c>
      <c r="O15" s="195"/>
    </row>
    <row r="16" spans="1:16">
      <c r="A16" s="195" t="s">
        <v>274</v>
      </c>
      <c r="B16" s="195" t="s">
        <v>2191</v>
      </c>
      <c r="C16" s="195" t="s">
        <v>274</v>
      </c>
      <c r="D16" s="195" t="s">
        <v>275</v>
      </c>
      <c r="E16" s="195" t="s">
        <v>276</v>
      </c>
      <c r="F16" s="195" t="s">
        <v>276</v>
      </c>
      <c r="G16" s="195" t="s">
        <v>277</v>
      </c>
      <c r="H16" s="195" t="s">
        <v>219</v>
      </c>
      <c r="I16" s="195" t="s">
        <v>278</v>
      </c>
      <c r="J16" s="195" t="s">
        <v>219</v>
      </c>
      <c r="K16" s="195" t="s">
        <v>219</v>
      </c>
      <c r="L16" s="195" t="s">
        <v>219</v>
      </c>
      <c r="M16" s="195" t="s">
        <v>219</v>
      </c>
      <c r="N16" s="195" t="s">
        <v>219</v>
      </c>
      <c r="O16" s="195"/>
    </row>
    <row r="17" spans="1:16">
      <c r="A17" s="195" t="s">
        <v>279</v>
      </c>
      <c r="B17" s="195" t="s">
        <v>280</v>
      </c>
      <c r="C17" s="195" t="s">
        <v>279</v>
      </c>
      <c r="D17" s="195" t="s">
        <v>281</v>
      </c>
      <c r="E17" s="195" t="s">
        <v>282</v>
      </c>
      <c r="F17" s="195" t="s">
        <v>282</v>
      </c>
      <c r="G17" s="196" t="s">
        <v>283</v>
      </c>
      <c r="H17" s="195" t="s">
        <v>219</v>
      </c>
      <c r="I17" s="195" t="s">
        <v>284</v>
      </c>
      <c r="J17" s="195" t="s">
        <v>285</v>
      </c>
      <c r="K17" s="195" t="s">
        <v>219</v>
      </c>
      <c r="L17" s="195" t="s">
        <v>219</v>
      </c>
      <c r="M17" s="195" t="s">
        <v>219</v>
      </c>
      <c r="N17" s="195" t="s">
        <v>219</v>
      </c>
      <c r="O17" s="195"/>
      <c r="P17" s="195" t="s">
        <v>237</v>
      </c>
    </row>
    <row r="18" spans="1:16">
      <c r="A18" s="195" t="s">
        <v>286</v>
      </c>
      <c r="B18" s="195" t="s">
        <v>287</v>
      </c>
      <c r="C18" s="195" t="s">
        <v>286</v>
      </c>
      <c r="D18" s="195" t="s">
        <v>288</v>
      </c>
      <c r="E18" s="195" t="s">
        <v>289</v>
      </c>
      <c r="F18" s="195" t="s">
        <v>290</v>
      </c>
      <c r="G18" s="196" t="s">
        <v>291</v>
      </c>
      <c r="H18" s="195" t="s">
        <v>219</v>
      </c>
      <c r="I18" s="195" t="s">
        <v>292</v>
      </c>
      <c r="J18" s="195" t="s">
        <v>293</v>
      </c>
      <c r="K18" s="195" t="s">
        <v>294</v>
      </c>
      <c r="L18" s="195" t="s">
        <v>295</v>
      </c>
      <c r="M18" s="195" t="s">
        <v>219</v>
      </c>
      <c r="N18" s="195" t="s">
        <v>219</v>
      </c>
      <c r="O18" s="195" t="s">
        <v>237</v>
      </c>
    </row>
    <row r="19" spans="1:16">
      <c r="A19" s="195" t="s">
        <v>296</v>
      </c>
      <c r="B19" s="195" t="s">
        <v>297</v>
      </c>
      <c r="C19" s="195" t="s">
        <v>296</v>
      </c>
      <c r="D19" s="195" t="s">
        <v>298</v>
      </c>
      <c r="E19" s="195" t="s">
        <v>299</v>
      </c>
      <c r="F19" s="195" t="s">
        <v>299</v>
      </c>
      <c r="G19" s="196" t="s">
        <v>300</v>
      </c>
      <c r="H19" s="195" t="s">
        <v>219</v>
      </c>
      <c r="I19" s="195" t="s">
        <v>301</v>
      </c>
      <c r="J19" s="195" t="s">
        <v>302</v>
      </c>
      <c r="K19" s="195" t="s">
        <v>303</v>
      </c>
      <c r="L19" s="195" t="s">
        <v>304</v>
      </c>
      <c r="M19" s="195" t="s">
        <v>219</v>
      </c>
      <c r="N19" s="195" t="s">
        <v>219</v>
      </c>
      <c r="O19" s="195" t="s">
        <v>237</v>
      </c>
      <c r="P19" s="195" t="s">
        <v>237</v>
      </c>
    </row>
    <row r="20" spans="1:16">
      <c r="A20" s="195" t="s">
        <v>305</v>
      </c>
      <c r="B20" s="195" t="s">
        <v>306</v>
      </c>
      <c r="C20" s="195" t="s">
        <v>305</v>
      </c>
      <c r="D20" s="195" t="s">
        <v>307</v>
      </c>
      <c r="E20" s="195" t="s">
        <v>308</v>
      </c>
      <c r="F20" s="195" t="s">
        <v>309</v>
      </c>
      <c r="G20" s="195" t="s">
        <v>310</v>
      </c>
      <c r="H20" s="195" t="s">
        <v>219</v>
      </c>
      <c r="I20" s="195" t="s">
        <v>311</v>
      </c>
      <c r="J20" s="195" t="s">
        <v>312</v>
      </c>
      <c r="K20" s="195" t="s">
        <v>219</v>
      </c>
      <c r="L20" s="195" t="s">
        <v>219</v>
      </c>
      <c r="M20" s="195" t="s">
        <v>219</v>
      </c>
      <c r="N20" s="195" t="s">
        <v>219</v>
      </c>
      <c r="O20" s="195" t="s">
        <v>237</v>
      </c>
    </row>
    <row r="21" spans="1:16">
      <c r="A21" s="195" t="s">
        <v>313</v>
      </c>
      <c r="B21" s="195" t="s">
        <v>314</v>
      </c>
      <c r="C21" s="195" t="s">
        <v>313</v>
      </c>
      <c r="D21" s="195" t="s">
        <v>315</v>
      </c>
      <c r="E21" s="195" t="s">
        <v>219</v>
      </c>
      <c r="F21" s="195" t="s">
        <v>219</v>
      </c>
      <c r="G21" s="196" t="s">
        <v>316</v>
      </c>
      <c r="H21" s="195" t="s">
        <v>219</v>
      </c>
      <c r="I21" s="195" t="s">
        <v>317</v>
      </c>
      <c r="J21" s="195" t="s">
        <v>318</v>
      </c>
      <c r="K21" s="195" t="s">
        <v>219</v>
      </c>
      <c r="L21" s="195" t="s">
        <v>219</v>
      </c>
      <c r="M21" s="195" t="s">
        <v>219</v>
      </c>
      <c r="N21" s="195" t="s">
        <v>219</v>
      </c>
      <c r="O21" s="195"/>
    </row>
    <row r="22" spans="1:16">
      <c r="A22" s="195" t="s">
        <v>319</v>
      </c>
      <c r="B22" s="195" t="s">
        <v>320</v>
      </c>
      <c r="C22" s="195" t="s">
        <v>319</v>
      </c>
      <c r="D22" s="195" t="s">
        <v>321</v>
      </c>
      <c r="E22" s="195" t="s">
        <v>322</v>
      </c>
      <c r="F22" s="195" t="s">
        <v>322</v>
      </c>
      <c r="G22" s="196" t="s">
        <v>323</v>
      </c>
      <c r="H22" s="195" t="s">
        <v>219</v>
      </c>
      <c r="I22" s="195" t="s">
        <v>324</v>
      </c>
      <c r="J22" s="195" t="s">
        <v>325</v>
      </c>
      <c r="K22" s="195" t="s">
        <v>219</v>
      </c>
      <c r="L22" s="195" t="s">
        <v>219</v>
      </c>
      <c r="M22" s="195" t="s">
        <v>219</v>
      </c>
      <c r="N22" s="195" t="s">
        <v>219</v>
      </c>
      <c r="O22" s="195"/>
    </row>
    <row r="23" spans="1:16">
      <c r="A23" s="195" t="s">
        <v>326</v>
      </c>
      <c r="B23" s="195" t="s">
        <v>327</v>
      </c>
      <c r="C23" s="195" t="s">
        <v>326</v>
      </c>
      <c r="D23" s="195" t="s">
        <v>328</v>
      </c>
      <c r="E23" s="195" t="s">
        <v>329</v>
      </c>
      <c r="F23" s="195" t="s">
        <v>329</v>
      </c>
      <c r="G23" s="196" t="s">
        <v>330</v>
      </c>
      <c r="H23" s="195" t="s">
        <v>219</v>
      </c>
      <c r="I23" s="195" t="s">
        <v>331</v>
      </c>
      <c r="J23" s="195" t="s">
        <v>332</v>
      </c>
      <c r="K23" s="195" t="s">
        <v>333</v>
      </c>
      <c r="L23" s="195" t="s">
        <v>334</v>
      </c>
      <c r="M23" s="195" t="s">
        <v>219</v>
      </c>
      <c r="N23" s="195" t="s">
        <v>219</v>
      </c>
      <c r="O23" s="195"/>
    </row>
    <row r="24" spans="1:16">
      <c r="A24" s="195" t="s">
        <v>335</v>
      </c>
      <c r="B24" s="195" t="s">
        <v>336</v>
      </c>
      <c r="C24" s="195" t="s">
        <v>335</v>
      </c>
      <c r="D24" s="195" t="s">
        <v>337</v>
      </c>
      <c r="E24" s="195" t="s">
        <v>338</v>
      </c>
      <c r="F24" s="195" t="s">
        <v>339</v>
      </c>
      <c r="G24" s="195" t="s">
        <v>340</v>
      </c>
      <c r="H24" s="196" t="s">
        <v>341</v>
      </c>
      <c r="I24" s="195" t="s">
        <v>342</v>
      </c>
      <c r="J24" s="195" t="s">
        <v>343</v>
      </c>
      <c r="K24" s="195" t="s">
        <v>344</v>
      </c>
      <c r="L24" s="195" t="s">
        <v>345</v>
      </c>
      <c r="M24" s="195" t="s">
        <v>219</v>
      </c>
      <c r="N24" s="195" t="s">
        <v>219</v>
      </c>
      <c r="O24" s="195" t="s">
        <v>237</v>
      </c>
    </row>
    <row r="25" spans="1:16">
      <c r="A25" s="195" t="s">
        <v>346</v>
      </c>
      <c r="B25" s="195" t="s">
        <v>347</v>
      </c>
      <c r="C25" s="195" t="s">
        <v>346</v>
      </c>
      <c r="D25" s="195" t="s">
        <v>348</v>
      </c>
      <c r="E25" s="195" t="s">
        <v>349</v>
      </c>
      <c r="F25" s="195" t="s">
        <v>350</v>
      </c>
      <c r="G25" s="195" t="s">
        <v>351</v>
      </c>
      <c r="H25" s="195" t="s">
        <v>219</v>
      </c>
      <c r="I25" s="195" t="s">
        <v>352</v>
      </c>
      <c r="J25" s="195" t="s">
        <v>353</v>
      </c>
      <c r="K25" s="195" t="s">
        <v>354</v>
      </c>
      <c r="L25" s="195" t="s">
        <v>355</v>
      </c>
      <c r="M25" s="195" t="s">
        <v>219</v>
      </c>
      <c r="N25" s="195" t="s">
        <v>219</v>
      </c>
      <c r="O25" s="195"/>
    </row>
    <row r="26" spans="1:16">
      <c r="A26" s="195" t="s">
        <v>356</v>
      </c>
      <c r="B26" s="195" t="s">
        <v>357</v>
      </c>
      <c r="C26" s="195" t="s">
        <v>356</v>
      </c>
      <c r="D26" s="195" t="s">
        <v>358</v>
      </c>
      <c r="E26" s="195" t="s">
        <v>359</v>
      </c>
      <c r="F26" s="195" t="s">
        <v>360</v>
      </c>
      <c r="G26" s="196" t="s">
        <v>361</v>
      </c>
      <c r="H26" s="195" t="s">
        <v>219</v>
      </c>
      <c r="I26" s="195" t="s">
        <v>362</v>
      </c>
      <c r="J26" s="195" t="s">
        <v>363</v>
      </c>
      <c r="K26" s="195" t="s">
        <v>219</v>
      </c>
      <c r="L26" s="195" t="s">
        <v>219</v>
      </c>
      <c r="M26" s="195" t="s">
        <v>219</v>
      </c>
      <c r="N26" s="195" t="s">
        <v>219</v>
      </c>
      <c r="O26" s="195" t="s">
        <v>237</v>
      </c>
    </row>
    <row r="27" spans="1:16">
      <c r="A27" s="195" t="s">
        <v>364</v>
      </c>
      <c r="B27" s="195" t="s">
        <v>365</v>
      </c>
      <c r="C27" s="195" t="s">
        <v>364</v>
      </c>
      <c r="D27" s="195" t="s">
        <v>366</v>
      </c>
      <c r="E27" s="195" t="s">
        <v>367</v>
      </c>
      <c r="F27" s="195" t="s">
        <v>367</v>
      </c>
      <c r="G27" s="195" t="s">
        <v>368</v>
      </c>
      <c r="H27" s="195" t="s">
        <v>219</v>
      </c>
      <c r="I27" s="195" t="s">
        <v>369</v>
      </c>
      <c r="J27" s="195" t="s">
        <v>370</v>
      </c>
      <c r="K27" s="195" t="s">
        <v>219</v>
      </c>
      <c r="L27" s="195" t="s">
        <v>219</v>
      </c>
      <c r="M27" s="195" t="s">
        <v>219</v>
      </c>
      <c r="N27" s="195" t="s">
        <v>219</v>
      </c>
      <c r="O27" s="195" t="s">
        <v>237</v>
      </c>
    </row>
    <row r="28" spans="1:16">
      <c r="A28" s="195" t="s">
        <v>371</v>
      </c>
      <c r="B28" s="195" t="s">
        <v>372</v>
      </c>
      <c r="C28" s="195" t="s">
        <v>371</v>
      </c>
      <c r="D28" s="195" t="s">
        <v>373</v>
      </c>
      <c r="E28" s="195" t="s">
        <v>374</v>
      </c>
      <c r="F28" s="195" t="s">
        <v>375</v>
      </c>
      <c r="G28" s="195" t="s">
        <v>376</v>
      </c>
      <c r="H28" s="195" t="s">
        <v>219</v>
      </c>
      <c r="I28" s="195" t="s">
        <v>377</v>
      </c>
      <c r="J28" s="195" t="s">
        <v>378</v>
      </c>
      <c r="K28" s="195" t="s">
        <v>219</v>
      </c>
      <c r="L28" s="195" t="s">
        <v>219</v>
      </c>
      <c r="M28" s="195" t="s">
        <v>219</v>
      </c>
      <c r="N28" s="195" t="s">
        <v>219</v>
      </c>
      <c r="O28" s="195"/>
    </row>
    <row r="29" spans="1:16">
      <c r="A29" s="195" t="s">
        <v>379</v>
      </c>
      <c r="B29" s="195" t="s">
        <v>380</v>
      </c>
      <c r="C29" s="195" t="s">
        <v>379</v>
      </c>
      <c r="D29" s="195" t="s">
        <v>381</v>
      </c>
      <c r="E29" s="195" t="s">
        <v>382</v>
      </c>
      <c r="F29" s="195" t="s">
        <v>382</v>
      </c>
      <c r="G29" s="195" t="s">
        <v>383</v>
      </c>
      <c r="H29" s="195" t="s">
        <v>219</v>
      </c>
      <c r="I29" s="195" t="s">
        <v>384</v>
      </c>
      <c r="J29" s="195" t="s">
        <v>385</v>
      </c>
      <c r="K29" s="195" t="s">
        <v>386</v>
      </c>
      <c r="L29" s="195" t="s">
        <v>387</v>
      </c>
      <c r="M29" s="195" t="s">
        <v>219</v>
      </c>
      <c r="N29" s="195" t="s">
        <v>219</v>
      </c>
      <c r="O29" s="195"/>
    </row>
    <row r="30" spans="1:16">
      <c r="A30" s="195" t="s">
        <v>388</v>
      </c>
      <c r="B30" s="195" t="s">
        <v>389</v>
      </c>
      <c r="C30" s="195" t="s">
        <v>388</v>
      </c>
      <c r="D30" s="195" t="s">
        <v>390</v>
      </c>
      <c r="E30" s="195" t="s">
        <v>391</v>
      </c>
      <c r="F30" s="195" t="s">
        <v>391</v>
      </c>
      <c r="G30" s="196" t="s">
        <v>392</v>
      </c>
      <c r="H30" s="195" t="s">
        <v>219</v>
      </c>
      <c r="I30" s="195" t="s">
        <v>393</v>
      </c>
      <c r="J30" s="195" t="s">
        <v>394</v>
      </c>
      <c r="K30" s="195" t="s">
        <v>395</v>
      </c>
      <c r="L30" s="195" t="s">
        <v>396</v>
      </c>
      <c r="M30" s="195" t="s">
        <v>397</v>
      </c>
      <c r="N30" s="195" t="s">
        <v>219</v>
      </c>
      <c r="O30" s="195" t="s">
        <v>237</v>
      </c>
      <c r="P30" s="195" t="s">
        <v>237</v>
      </c>
    </row>
    <row r="31" spans="1:16">
      <c r="A31" s="195" t="s">
        <v>398</v>
      </c>
      <c r="B31" s="195" t="s">
        <v>399</v>
      </c>
      <c r="C31" s="195" t="s">
        <v>398</v>
      </c>
      <c r="D31" s="195" t="s">
        <v>400</v>
      </c>
      <c r="E31" s="195" t="s">
        <v>401</v>
      </c>
      <c r="F31" s="195" t="s">
        <v>219</v>
      </c>
      <c r="G31" s="196" t="s">
        <v>402</v>
      </c>
      <c r="H31" s="196" t="s">
        <v>403</v>
      </c>
      <c r="I31" s="195" t="s">
        <v>404</v>
      </c>
      <c r="J31" s="195" t="s">
        <v>401</v>
      </c>
      <c r="K31" s="195" t="s">
        <v>219</v>
      </c>
      <c r="L31" s="195" t="s">
        <v>219</v>
      </c>
      <c r="M31" s="195" t="s">
        <v>219</v>
      </c>
      <c r="N31" s="195" t="s">
        <v>219</v>
      </c>
      <c r="O31" s="195"/>
    </row>
    <row r="32" spans="1:16">
      <c r="A32" s="195" t="s">
        <v>405</v>
      </c>
      <c r="B32" s="195" t="s">
        <v>406</v>
      </c>
      <c r="C32" s="195" t="s">
        <v>405</v>
      </c>
      <c r="D32" s="195" t="s">
        <v>407</v>
      </c>
      <c r="E32" s="195" t="s">
        <v>408</v>
      </c>
      <c r="F32" s="195" t="s">
        <v>409</v>
      </c>
      <c r="G32" s="196" t="s">
        <v>410</v>
      </c>
      <c r="H32" s="195" t="s">
        <v>219</v>
      </c>
      <c r="I32" s="195" t="s">
        <v>411</v>
      </c>
      <c r="J32" s="195" t="s">
        <v>412</v>
      </c>
      <c r="K32" s="195" t="s">
        <v>413</v>
      </c>
      <c r="L32" s="195" t="s">
        <v>414</v>
      </c>
      <c r="M32" s="195" t="s">
        <v>219</v>
      </c>
      <c r="N32" s="195" t="s">
        <v>219</v>
      </c>
      <c r="O32" s="195"/>
    </row>
    <row r="33" spans="1:16">
      <c r="A33" s="195" t="s">
        <v>415</v>
      </c>
      <c r="B33" s="195" t="s">
        <v>416</v>
      </c>
      <c r="C33" s="195" t="s">
        <v>415</v>
      </c>
      <c r="D33" s="195" t="s">
        <v>417</v>
      </c>
      <c r="E33" s="195" t="s">
        <v>418</v>
      </c>
      <c r="F33" s="195" t="s">
        <v>418</v>
      </c>
      <c r="G33" s="195" t="s">
        <v>419</v>
      </c>
      <c r="H33" s="196" t="s">
        <v>420</v>
      </c>
      <c r="I33" s="195" t="s">
        <v>421</v>
      </c>
      <c r="J33" s="195" t="s">
        <v>422</v>
      </c>
      <c r="K33" s="195" t="s">
        <v>219</v>
      </c>
      <c r="L33" s="195" t="s">
        <v>219</v>
      </c>
      <c r="M33" s="195" t="s">
        <v>219</v>
      </c>
      <c r="N33" s="195" t="s">
        <v>219</v>
      </c>
      <c r="O33" s="195" t="s">
        <v>237</v>
      </c>
    </row>
    <row r="34" spans="1:16">
      <c r="A34" s="195" t="s">
        <v>423</v>
      </c>
      <c r="B34" s="195" t="s">
        <v>424</v>
      </c>
      <c r="C34" s="195" t="s">
        <v>423</v>
      </c>
      <c r="D34" s="195" t="s">
        <v>425</v>
      </c>
      <c r="E34" s="195" t="s">
        <v>426</v>
      </c>
      <c r="F34" s="195" t="s">
        <v>219</v>
      </c>
      <c r="G34" s="196" t="s">
        <v>427</v>
      </c>
      <c r="H34" s="195" t="s">
        <v>219</v>
      </c>
      <c r="I34" s="195" t="s">
        <v>428</v>
      </c>
      <c r="J34" s="195" t="s">
        <v>426</v>
      </c>
      <c r="K34" s="195" t="s">
        <v>429</v>
      </c>
      <c r="L34" s="195" t="s">
        <v>430</v>
      </c>
      <c r="M34" s="195" t="s">
        <v>219</v>
      </c>
      <c r="N34" s="195" t="s">
        <v>219</v>
      </c>
      <c r="O34" s="195"/>
    </row>
    <row r="35" spans="1:16">
      <c r="A35" s="195" t="s">
        <v>431</v>
      </c>
      <c r="B35" s="195" t="s">
        <v>432</v>
      </c>
      <c r="C35" s="195" t="s">
        <v>433</v>
      </c>
      <c r="D35" s="195" t="s">
        <v>434</v>
      </c>
      <c r="E35" s="195" t="s">
        <v>435</v>
      </c>
      <c r="F35" s="195" t="s">
        <v>219</v>
      </c>
      <c r="G35" s="196" t="s">
        <v>436</v>
      </c>
      <c r="H35" s="195" t="s">
        <v>219</v>
      </c>
      <c r="I35" s="195" t="s">
        <v>437</v>
      </c>
      <c r="J35" s="195" t="s">
        <v>438</v>
      </c>
      <c r="K35" s="195" t="s">
        <v>439</v>
      </c>
      <c r="L35" s="195" t="s">
        <v>440</v>
      </c>
      <c r="M35" s="195" t="s">
        <v>219</v>
      </c>
      <c r="N35" s="195" t="s">
        <v>219</v>
      </c>
      <c r="O35" s="195"/>
    </row>
    <row r="36" spans="1:16">
      <c r="A36" s="195" t="s">
        <v>441</v>
      </c>
      <c r="B36" s="195" t="s">
        <v>442</v>
      </c>
      <c r="C36" s="195" t="s">
        <v>441</v>
      </c>
      <c r="D36" s="195" t="s">
        <v>443</v>
      </c>
      <c r="E36" s="195" t="s">
        <v>444</v>
      </c>
      <c r="F36" s="195" t="s">
        <v>445</v>
      </c>
      <c r="G36" s="195" t="s">
        <v>446</v>
      </c>
      <c r="H36" s="195" t="s">
        <v>219</v>
      </c>
      <c r="I36" s="195" t="s">
        <v>447</v>
      </c>
      <c r="J36" s="195" t="s">
        <v>448</v>
      </c>
      <c r="K36" s="195" t="s">
        <v>219</v>
      </c>
      <c r="L36" s="195" t="s">
        <v>219</v>
      </c>
      <c r="M36" s="195" t="s">
        <v>219</v>
      </c>
      <c r="N36" s="195" t="s">
        <v>219</v>
      </c>
      <c r="O36" s="195"/>
    </row>
    <row r="37" spans="1:16">
      <c r="A37" s="195" t="s">
        <v>449</v>
      </c>
      <c r="B37" s="195" t="s">
        <v>450</v>
      </c>
      <c r="C37" s="195" t="s">
        <v>449</v>
      </c>
      <c r="D37" s="195" t="s">
        <v>451</v>
      </c>
      <c r="E37" s="195" t="s">
        <v>452</v>
      </c>
      <c r="F37" s="195" t="s">
        <v>453</v>
      </c>
      <c r="G37" s="195" t="s">
        <v>454</v>
      </c>
      <c r="H37" s="195" t="s">
        <v>219</v>
      </c>
      <c r="I37" s="195" t="s">
        <v>455</v>
      </c>
      <c r="J37" s="195" t="s">
        <v>456</v>
      </c>
      <c r="K37" s="195" t="s">
        <v>457</v>
      </c>
      <c r="L37" s="195" t="s">
        <v>458</v>
      </c>
      <c r="M37" s="195" t="s">
        <v>219</v>
      </c>
      <c r="N37" s="195" t="s">
        <v>219</v>
      </c>
      <c r="O37" s="195"/>
    </row>
    <row r="38" spans="1:16">
      <c r="A38" s="195" t="s">
        <v>459</v>
      </c>
      <c r="B38" s="195" t="s">
        <v>460</v>
      </c>
      <c r="C38" s="195" t="s">
        <v>459</v>
      </c>
      <c r="D38" s="195" t="s">
        <v>461</v>
      </c>
      <c r="E38" s="195" t="s">
        <v>462</v>
      </c>
      <c r="F38" s="195" t="s">
        <v>462</v>
      </c>
      <c r="G38" s="195" t="s">
        <v>463</v>
      </c>
      <c r="H38" s="195" t="s">
        <v>219</v>
      </c>
      <c r="I38" s="195" t="s">
        <v>464</v>
      </c>
      <c r="J38" s="195" t="s">
        <v>465</v>
      </c>
      <c r="K38" s="195" t="s">
        <v>219</v>
      </c>
      <c r="L38" s="195" t="s">
        <v>219</v>
      </c>
      <c r="M38" s="195" t="s">
        <v>219</v>
      </c>
      <c r="N38" s="195" t="s">
        <v>219</v>
      </c>
      <c r="O38" s="195"/>
    </row>
    <row r="39" spans="1:16">
      <c r="A39" s="195" t="s">
        <v>466</v>
      </c>
      <c r="B39" s="195" t="s">
        <v>467</v>
      </c>
      <c r="C39" s="195" t="s">
        <v>466</v>
      </c>
      <c r="D39" s="195" t="s">
        <v>468</v>
      </c>
      <c r="E39" s="195" t="s">
        <v>469</v>
      </c>
      <c r="F39" s="195" t="s">
        <v>470</v>
      </c>
      <c r="G39" s="195" t="s">
        <v>471</v>
      </c>
      <c r="H39" s="195" t="s">
        <v>219</v>
      </c>
      <c r="I39" s="195" t="s">
        <v>472</v>
      </c>
      <c r="J39" s="195" t="s">
        <v>469</v>
      </c>
      <c r="K39" s="195" t="s">
        <v>219</v>
      </c>
      <c r="L39" s="195" t="s">
        <v>219</v>
      </c>
      <c r="M39" s="195" t="s">
        <v>219</v>
      </c>
      <c r="N39" s="195" t="s">
        <v>219</v>
      </c>
      <c r="O39" s="195"/>
    </row>
    <row r="40" spans="1:16">
      <c r="A40" s="195" t="s">
        <v>473</v>
      </c>
      <c r="B40" s="195" t="s">
        <v>474</v>
      </c>
      <c r="C40" s="195" t="s">
        <v>473</v>
      </c>
      <c r="D40" s="195" t="s">
        <v>475</v>
      </c>
      <c r="E40" s="195" t="s">
        <v>476</v>
      </c>
      <c r="F40" s="195" t="s">
        <v>477</v>
      </c>
      <c r="G40" s="195" t="s">
        <v>478</v>
      </c>
      <c r="H40" s="195" t="s">
        <v>219</v>
      </c>
      <c r="I40" s="195" t="s">
        <v>479</v>
      </c>
      <c r="J40" s="195" t="s">
        <v>480</v>
      </c>
      <c r="K40" s="195" t="s">
        <v>481</v>
      </c>
      <c r="L40" s="195" t="s">
        <v>482</v>
      </c>
      <c r="M40" s="195" t="s">
        <v>219</v>
      </c>
      <c r="N40" s="195" t="s">
        <v>219</v>
      </c>
      <c r="O40" s="195"/>
    </row>
    <row r="41" spans="1:16">
      <c r="A41" s="195" t="s">
        <v>483</v>
      </c>
      <c r="B41" s="195" t="s">
        <v>484</v>
      </c>
      <c r="C41" s="195" t="s">
        <v>483</v>
      </c>
      <c r="D41" s="195" t="s">
        <v>485</v>
      </c>
      <c r="E41" s="195" t="s">
        <v>486</v>
      </c>
      <c r="F41" s="195" t="s">
        <v>487</v>
      </c>
      <c r="G41" s="195" t="s">
        <v>488</v>
      </c>
      <c r="H41" s="195" t="s">
        <v>219</v>
      </c>
      <c r="I41" s="195" t="s">
        <v>489</v>
      </c>
      <c r="J41" s="195" t="s">
        <v>486</v>
      </c>
      <c r="K41" s="195" t="s">
        <v>490</v>
      </c>
      <c r="L41" s="195" t="s">
        <v>491</v>
      </c>
      <c r="M41" s="195" t="s">
        <v>219</v>
      </c>
      <c r="N41" s="195" t="s">
        <v>219</v>
      </c>
      <c r="O41" s="195"/>
    </row>
    <row r="42" spans="1:16">
      <c r="A42" s="195" t="s">
        <v>492</v>
      </c>
      <c r="B42" s="195" t="s">
        <v>493</v>
      </c>
      <c r="C42" s="195" t="s">
        <v>492</v>
      </c>
      <c r="D42" s="195" t="s">
        <v>494</v>
      </c>
      <c r="E42" s="195" t="s">
        <v>495</v>
      </c>
      <c r="F42" s="195" t="s">
        <v>495</v>
      </c>
      <c r="G42" s="196" t="s">
        <v>496</v>
      </c>
      <c r="H42" s="195" t="s">
        <v>497</v>
      </c>
      <c r="I42" s="195" t="s">
        <v>498</v>
      </c>
      <c r="J42" s="195" t="s">
        <v>499</v>
      </c>
      <c r="K42" s="195" t="s">
        <v>219</v>
      </c>
      <c r="L42" s="195" t="s">
        <v>219</v>
      </c>
      <c r="M42" s="195" t="s">
        <v>219</v>
      </c>
      <c r="N42" s="195" t="s">
        <v>219</v>
      </c>
      <c r="O42" s="195"/>
      <c r="P42" s="24"/>
    </row>
    <row r="43" spans="1:16">
      <c r="A43" s="195" t="s">
        <v>500</v>
      </c>
      <c r="B43" s="195" t="s">
        <v>501</v>
      </c>
      <c r="C43" s="195" t="s">
        <v>500</v>
      </c>
      <c r="D43" s="195" t="s">
        <v>502</v>
      </c>
      <c r="E43" s="195" t="s">
        <v>503</v>
      </c>
      <c r="F43" s="195" t="s">
        <v>219</v>
      </c>
      <c r="G43" s="196" t="s">
        <v>504</v>
      </c>
      <c r="H43" s="195" t="s">
        <v>219</v>
      </c>
      <c r="I43" s="195" t="s">
        <v>505</v>
      </c>
      <c r="J43" s="195" t="s">
        <v>503</v>
      </c>
      <c r="K43" s="195" t="s">
        <v>219</v>
      </c>
      <c r="L43" s="195" t="s">
        <v>219</v>
      </c>
      <c r="M43" s="195" t="s">
        <v>219</v>
      </c>
      <c r="N43" s="195" t="s">
        <v>219</v>
      </c>
      <c r="O43" s="195"/>
    </row>
    <row r="44" spans="1:16">
      <c r="A44" s="195" t="s">
        <v>506</v>
      </c>
      <c r="B44" s="195" t="s">
        <v>507</v>
      </c>
      <c r="C44" s="195" t="s">
        <v>506</v>
      </c>
      <c r="D44" s="195" t="s">
        <v>508</v>
      </c>
      <c r="E44" s="195" t="s">
        <v>509</v>
      </c>
      <c r="F44" s="195" t="s">
        <v>509</v>
      </c>
      <c r="G44" s="195" t="s">
        <v>510</v>
      </c>
      <c r="H44" s="195" t="s">
        <v>219</v>
      </c>
      <c r="I44" s="195" t="s">
        <v>511</v>
      </c>
      <c r="J44" s="195" t="s">
        <v>512</v>
      </c>
      <c r="K44" s="195" t="s">
        <v>513</v>
      </c>
      <c r="L44" s="195" t="s">
        <v>514</v>
      </c>
      <c r="M44" s="195" t="s">
        <v>219</v>
      </c>
      <c r="N44" s="195" t="s">
        <v>219</v>
      </c>
      <c r="O44" s="195"/>
    </row>
    <row r="45" spans="1:16">
      <c r="A45" s="195" t="s">
        <v>515</v>
      </c>
      <c r="B45" s="195" t="s">
        <v>516</v>
      </c>
      <c r="C45" s="195" t="s">
        <v>515</v>
      </c>
      <c r="D45" s="195" t="s">
        <v>517</v>
      </c>
      <c r="E45" s="195" t="s">
        <v>518</v>
      </c>
      <c r="F45" s="195" t="s">
        <v>519</v>
      </c>
      <c r="G45" s="196" t="s">
        <v>520</v>
      </c>
      <c r="H45" s="195" t="s">
        <v>219</v>
      </c>
      <c r="I45" s="195" t="s">
        <v>521</v>
      </c>
      <c r="J45" s="195" t="s">
        <v>522</v>
      </c>
      <c r="K45" s="195" t="s">
        <v>523</v>
      </c>
      <c r="L45" s="195" t="s">
        <v>524</v>
      </c>
      <c r="M45" s="195" t="s">
        <v>219</v>
      </c>
      <c r="N45" s="195" t="s">
        <v>219</v>
      </c>
      <c r="O45" s="195" t="s">
        <v>237</v>
      </c>
      <c r="P45" s="195" t="s">
        <v>237</v>
      </c>
    </row>
    <row r="46" spans="1:16">
      <c r="A46" s="195" t="s">
        <v>525</v>
      </c>
      <c r="B46" s="195" t="s">
        <v>526</v>
      </c>
      <c r="C46" s="195" t="s">
        <v>525</v>
      </c>
      <c r="D46" s="195" t="s">
        <v>527</v>
      </c>
      <c r="E46" s="195" t="s">
        <v>528</v>
      </c>
      <c r="F46" s="195" t="s">
        <v>529</v>
      </c>
      <c r="G46" s="196" t="s">
        <v>530</v>
      </c>
      <c r="H46" s="195" t="s">
        <v>219</v>
      </c>
      <c r="I46" s="195" t="s">
        <v>531</v>
      </c>
      <c r="J46" s="195" t="s">
        <v>532</v>
      </c>
      <c r="K46" s="195" t="s">
        <v>533</v>
      </c>
      <c r="L46" s="195" t="s">
        <v>534</v>
      </c>
      <c r="M46" s="195" t="s">
        <v>219</v>
      </c>
      <c r="N46" s="195" t="s">
        <v>219</v>
      </c>
      <c r="O46" s="195"/>
      <c r="P46" s="195" t="s">
        <v>237</v>
      </c>
    </row>
    <row r="47" spans="1:16">
      <c r="A47" s="195" t="s">
        <v>535</v>
      </c>
      <c r="B47" s="195" t="s">
        <v>536</v>
      </c>
      <c r="C47" s="195" t="s">
        <v>535</v>
      </c>
      <c r="D47" s="195" t="s">
        <v>537</v>
      </c>
      <c r="E47" s="195" t="s">
        <v>538</v>
      </c>
      <c r="F47" s="195" t="s">
        <v>538</v>
      </c>
      <c r="G47" s="196" t="s">
        <v>539</v>
      </c>
      <c r="H47" s="195" t="s">
        <v>219</v>
      </c>
      <c r="I47" s="195" t="s">
        <v>540</v>
      </c>
      <c r="J47" s="195" t="s">
        <v>541</v>
      </c>
      <c r="K47" s="195" t="s">
        <v>219</v>
      </c>
      <c r="L47" s="195" t="s">
        <v>219</v>
      </c>
      <c r="M47" s="195" t="s">
        <v>219</v>
      </c>
      <c r="N47" s="195" t="s">
        <v>219</v>
      </c>
      <c r="O47" s="195"/>
    </row>
    <row r="48" spans="1:16">
      <c r="A48" s="195" t="s">
        <v>542</v>
      </c>
      <c r="B48" s="195" t="s">
        <v>543</v>
      </c>
      <c r="C48" s="195" t="s">
        <v>542</v>
      </c>
      <c r="D48" s="195" t="s">
        <v>544</v>
      </c>
      <c r="E48" s="195" t="s">
        <v>545</v>
      </c>
      <c r="F48" s="195" t="s">
        <v>546</v>
      </c>
      <c r="G48" s="195" t="s">
        <v>547</v>
      </c>
      <c r="H48" s="195" t="s">
        <v>219</v>
      </c>
      <c r="I48" s="195" t="s">
        <v>548</v>
      </c>
      <c r="J48" s="195" t="s">
        <v>549</v>
      </c>
      <c r="K48" s="195" t="s">
        <v>219</v>
      </c>
      <c r="L48" s="195" t="s">
        <v>219</v>
      </c>
      <c r="M48" s="195" t="s">
        <v>219</v>
      </c>
      <c r="N48" s="195" t="s">
        <v>219</v>
      </c>
      <c r="O48" s="195"/>
    </row>
    <row r="49" spans="1:16">
      <c r="A49" s="195" t="s">
        <v>550</v>
      </c>
      <c r="B49" s="195" t="s">
        <v>551</v>
      </c>
      <c r="C49" s="195" t="s">
        <v>550</v>
      </c>
      <c r="D49" s="195" t="s">
        <v>552</v>
      </c>
      <c r="E49" s="195" t="s">
        <v>553</v>
      </c>
      <c r="F49" s="195" t="s">
        <v>554</v>
      </c>
      <c r="G49" s="196" t="s">
        <v>555</v>
      </c>
      <c r="H49" s="195" t="s">
        <v>219</v>
      </c>
      <c r="I49" s="195" t="s">
        <v>556</v>
      </c>
      <c r="J49" s="195" t="s">
        <v>557</v>
      </c>
      <c r="K49" s="195" t="s">
        <v>558</v>
      </c>
      <c r="L49" s="195" t="s">
        <v>559</v>
      </c>
      <c r="M49" s="195" t="s">
        <v>219</v>
      </c>
      <c r="N49" s="195" t="s">
        <v>219</v>
      </c>
      <c r="O49" s="195" t="s">
        <v>237</v>
      </c>
    </row>
    <row r="50" spans="1:16">
      <c r="A50" s="195" t="s">
        <v>560</v>
      </c>
      <c r="B50" s="195" t="s">
        <v>561</v>
      </c>
      <c r="C50" s="195" t="s">
        <v>560</v>
      </c>
      <c r="D50" s="195" t="s">
        <v>562</v>
      </c>
      <c r="E50" s="195" t="s">
        <v>563</v>
      </c>
      <c r="F50" s="195" t="s">
        <v>563</v>
      </c>
      <c r="G50" s="195" t="s">
        <v>564</v>
      </c>
      <c r="H50" s="195" t="s">
        <v>219</v>
      </c>
      <c r="I50" s="195" t="s">
        <v>565</v>
      </c>
      <c r="J50" s="195" t="s">
        <v>566</v>
      </c>
      <c r="K50" s="195" t="s">
        <v>567</v>
      </c>
      <c r="L50" s="195" t="s">
        <v>568</v>
      </c>
      <c r="M50" s="195" t="s">
        <v>219</v>
      </c>
      <c r="N50" s="195" t="s">
        <v>219</v>
      </c>
      <c r="O50" s="195"/>
    </row>
    <row r="51" spans="1:16">
      <c r="A51" s="195" t="s">
        <v>569</v>
      </c>
      <c r="B51" s="195" t="s">
        <v>570</v>
      </c>
      <c r="C51" s="195" t="s">
        <v>569</v>
      </c>
      <c r="D51" s="195" t="s">
        <v>571</v>
      </c>
      <c r="E51" s="195" t="s">
        <v>219</v>
      </c>
      <c r="F51" s="195" t="s">
        <v>219</v>
      </c>
      <c r="G51" s="196" t="s">
        <v>572</v>
      </c>
      <c r="H51" s="195" t="s">
        <v>219</v>
      </c>
      <c r="I51" s="195" t="s">
        <v>573</v>
      </c>
      <c r="J51" s="195" t="s">
        <v>574</v>
      </c>
      <c r="K51" s="195" t="s">
        <v>575</v>
      </c>
      <c r="L51" s="195" t="s">
        <v>219</v>
      </c>
      <c r="M51" s="195" t="s">
        <v>219</v>
      </c>
      <c r="N51" s="195" t="s">
        <v>219</v>
      </c>
      <c r="O51" s="195"/>
    </row>
    <row r="52" spans="1:16">
      <c r="A52" s="195" t="s">
        <v>576</v>
      </c>
      <c r="B52" s="195" t="s">
        <v>577</v>
      </c>
      <c r="C52" s="195" t="s">
        <v>576</v>
      </c>
      <c r="D52" s="195" t="s">
        <v>578</v>
      </c>
      <c r="E52" s="195" t="s">
        <v>579</v>
      </c>
      <c r="F52" s="195" t="s">
        <v>579</v>
      </c>
      <c r="G52" s="195" t="s">
        <v>580</v>
      </c>
      <c r="H52" s="195" t="s">
        <v>219</v>
      </c>
      <c r="I52" s="195" t="s">
        <v>581</v>
      </c>
      <c r="J52" s="195" t="s">
        <v>582</v>
      </c>
      <c r="K52" s="195" t="s">
        <v>583</v>
      </c>
      <c r="L52" s="195" t="s">
        <v>584</v>
      </c>
      <c r="M52" s="195" t="s">
        <v>219</v>
      </c>
      <c r="N52" s="195" t="s">
        <v>219</v>
      </c>
      <c r="O52" s="195"/>
    </row>
    <row r="53" spans="1:16">
      <c r="A53" s="195" t="s">
        <v>585</v>
      </c>
      <c r="B53" s="195" t="s">
        <v>586</v>
      </c>
      <c r="C53" s="195" t="s">
        <v>585</v>
      </c>
      <c r="D53" s="195" t="s">
        <v>587</v>
      </c>
      <c r="E53" s="195" t="s">
        <v>588</v>
      </c>
      <c r="F53" s="195"/>
      <c r="G53" s="195" t="s">
        <v>589</v>
      </c>
      <c r="H53" s="195" t="s">
        <v>219</v>
      </c>
      <c r="I53" s="195" t="s">
        <v>590</v>
      </c>
      <c r="J53" s="195" t="s">
        <v>588</v>
      </c>
      <c r="K53" s="195" t="s">
        <v>219</v>
      </c>
      <c r="L53" s="195" t="s">
        <v>219</v>
      </c>
      <c r="M53" s="195" t="s">
        <v>219</v>
      </c>
      <c r="N53" s="195" t="s">
        <v>219</v>
      </c>
      <c r="O53" s="195"/>
    </row>
    <row r="54" spans="1:16">
      <c r="A54" s="195" t="s">
        <v>591</v>
      </c>
      <c r="B54" s="195" t="s">
        <v>592</v>
      </c>
      <c r="C54" s="195" t="s">
        <v>591</v>
      </c>
      <c r="D54" s="195" t="s">
        <v>593</v>
      </c>
      <c r="E54" s="195" t="s">
        <v>594</v>
      </c>
      <c r="F54" s="195" t="s">
        <v>595</v>
      </c>
      <c r="G54" s="195" t="s">
        <v>596</v>
      </c>
      <c r="H54" s="195" t="s">
        <v>219</v>
      </c>
      <c r="I54" s="195" t="s">
        <v>597</v>
      </c>
      <c r="J54" s="195" t="s">
        <v>598</v>
      </c>
      <c r="K54" s="195" t="s">
        <v>219</v>
      </c>
      <c r="L54" s="195" t="s">
        <v>219</v>
      </c>
      <c r="M54" s="195" t="s">
        <v>219</v>
      </c>
      <c r="N54" s="195" t="s">
        <v>219</v>
      </c>
      <c r="O54" s="195" t="s">
        <v>237</v>
      </c>
      <c r="P54" s="195" t="s">
        <v>237</v>
      </c>
    </row>
    <row r="55" spans="1:16">
      <c r="A55" s="197" t="s">
        <v>599</v>
      </c>
      <c r="B55" s="197" t="s">
        <v>600</v>
      </c>
      <c r="C55" s="195" t="s">
        <v>599</v>
      </c>
      <c r="D55" s="195" t="s">
        <v>601</v>
      </c>
      <c r="E55" s="195" t="s">
        <v>602</v>
      </c>
      <c r="F55" s="195" t="s">
        <v>603</v>
      </c>
      <c r="G55" s="196" t="s">
        <v>604</v>
      </c>
      <c r="H55" s="195" t="s">
        <v>219</v>
      </c>
      <c r="I55" s="195" t="s">
        <v>605</v>
      </c>
      <c r="J55" s="195" t="s">
        <v>606</v>
      </c>
      <c r="K55" s="195" t="s">
        <v>607</v>
      </c>
      <c r="L55" s="195" t="s">
        <v>608</v>
      </c>
      <c r="M55" s="195" t="s">
        <v>219</v>
      </c>
      <c r="N55" s="195" t="s">
        <v>219</v>
      </c>
      <c r="O55" s="195" t="s">
        <v>237</v>
      </c>
    </row>
    <row r="56" spans="1:16">
      <c r="A56" s="197" t="s">
        <v>599</v>
      </c>
      <c r="B56" s="197" t="s">
        <v>609</v>
      </c>
      <c r="C56" s="195" t="s">
        <v>599</v>
      </c>
      <c r="D56" s="195" t="s">
        <v>610</v>
      </c>
      <c r="E56" s="195" t="s">
        <v>611</v>
      </c>
      <c r="F56" s="195" t="s">
        <v>611</v>
      </c>
      <c r="G56" s="195" t="s">
        <v>612</v>
      </c>
      <c r="H56" s="195" t="s">
        <v>219</v>
      </c>
      <c r="I56" s="195" t="s">
        <v>613</v>
      </c>
      <c r="J56" s="195" t="s">
        <v>614</v>
      </c>
      <c r="K56" s="195" t="s">
        <v>219</v>
      </c>
      <c r="L56" s="195" t="s">
        <v>219</v>
      </c>
      <c r="M56" s="195" t="s">
        <v>219</v>
      </c>
      <c r="N56" s="195" t="s">
        <v>219</v>
      </c>
      <c r="O56" s="195" t="s">
        <v>237</v>
      </c>
    </row>
    <row r="57" spans="1:16">
      <c r="A57" s="195" t="s">
        <v>615</v>
      </c>
      <c r="B57" s="195" t="s">
        <v>616</v>
      </c>
      <c r="C57" s="195" t="s">
        <v>615</v>
      </c>
      <c r="D57" s="195" t="s">
        <v>617</v>
      </c>
      <c r="E57" s="195" t="s">
        <v>618</v>
      </c>
      <c r="F57" s="195" t="s">
        <v>603</v>
      </c>
      <c r="G57" s="196" t="s">
        <v>619</v>
      </c>
      <c r="H57" s="195" t="s">
        <v>219</v>
      </c>
      <c r="I57" s="195" t="s">
        <v>620</v>
      </c>
      <c r="J57" s="195" t="s">
        <v>621</v>
      </c>
      <c r="K57" s="195" t="s">
        <v>622</v>
      </c>
      <c r="L57" s="195" t="s">
        <v>623</v>
      </c>
      <c r="M57" s="195" t="s">
        <v>624</v>
      </c>
      <c r="N57" s="195" t="s">
        <v>625</v>
      </c>
      <c r="O57" s="195"/>
    </row>
    <row r="58" spans="1:16">
      <c r="A58" s="195" t="s">
        <v>626</v>
      </c>
      <c r="B58" s="195" t="s">
        <v>627</v>
      </c>
      <c r="C58" s="195" t="s">
        <v>626</v>
      </c>
      <c r="D58" s="195" t="s">
        <v>628</v>
      </c>
      <c r="E58" s="195" t="s">
        <v>629</v>
      </c>
      <c r="F58" s="195" t="s">
        <v>219</v>
      </c>
      <c r="G58" s="195" t="s">
        <v>630</v>
      </c>
      <c r="H58" s="195" t="s">
        <v>219</v>
      </c>
      <c r="I58" s="195" t="s">
        <v>631</v>
      </c>
      <c r="J58" s="195" t="s">
        <v>629</v>
      </c>
      <c r="K58" s="195" t="s">
        <v>632</v>
      </c>
      <c r="L58" s="195" t="s">
        <v>633</v>
      </c>
      <c r="M58" s="195" t="s">
        <v>219</v>
      </c>
      <c r="N58" s="195" t="s">
        <v>219</v>
      </c>
      <c r="O58" s="195" t="s">
        <v>237</v>
      </c>
    </row>
    <row r="59" spans="1:16">
      <c r="A59" s="195" t="s">
        <v>634</v>
      </c>
      <c r="B59" s="195" t="s">
        <v>635</v>
      </c>
      <c r="C59" s="195" t="s">
        <v>634</v>
      </c>
      <c r="D59" s="195" t="s">
        <v>636</v>
      </c>
      <c r="E59" s="198" t="s">
        <v>637</v>
      </c>
      <c r="F59" s="198" t="s">
        <v>638</v>
      </c>
      <c r="G59" s="195" t="s">
        <v>639</v>
      </c>
      <c r="H59" s="195" t="s">
        <v>219</v>
      </c>
      <c r="I59" s="195" t="s">
        <v>640</v>
      </c>
      <c r="J59" s="195" t="s">
        <v>641</v>
      </c>
      <c r="K59" s="195" t="s">
        <v>642</v>
      </c>
      <c r="L59" s="195" t="s">
        <v>643</v>
      </c>
      <c r="M59" s="195" t="s">
        <v>219</v>
      </c>
      <c r="N59" s="195" t="s">
        <v>219</v>
      </c>
      <c r="O59" s="195"/>
    </row>
    <row r="60" spans="1:16">
      <c r="A60" s="195" t="s">
        <v>644</v>
      </c>
      <c r="B60" s="195" t="s">
        <v>645</v>
      </c>
      <c r="C60" s="195" t="s">
        <v>644</v>
      </c>
      <c r="D60" s="195" t="s">
        <v>646</v>
      </c>
      <c r="E60" s="195" t="s">
        <v>647</v>
      </c>
      <c r="F60" s="195" t="s">
        <v>219</v>
      </c>
      <c r="G60" s="195" t="s">
        <v>648</v>
      </c>
      <c r="H60" s="195" t="s">
        <v>219</v>
      </c>
      <c r="I60" s="195" t="s">
        <v>649</v>
      </c>
      <c r="J60" s="195" t="s">
        <v>647</v>
      </c>
      <c r="K60" s="195" t="s">
        <v>650</v>
      </c>
      <c r="L60" s="195" t="s">
        <v>651</v>
      </c>
      <c r="M60" s="195" t="s">
        <v>219</v>
      </c>
      <c r="N60" s="195" t="s">
        <v>219</v>
      </c>
      <c r="O60" s="195" t="s">
        <v>237</v>
      </c>
    </row>
    <row r="61" spans="1:16">
      <c r="A61" s="195" t="s">
        <v>652</v>
      </c>
      <c r="B61" s="195" t="s">
        <v>653</v>
      </c>
      <c r="C61" s="195" t="s">
        <v>652</v>
      </c>
      <c r="D61" s="195" t="s">
        <v>654</v>
      </c>
      <c r="E61" s="195" t="s">
        <v>655</v>
      </c>
      <c r="F61" s="195" t="s">
        <v>656</v>
      </c>
      <c r="G61" s="196" t="s">
        <v>657</v>
      </c>
      <c r="H61" s="195" t="s">
        <v>219</v>
      </c>
      <c r="I61" s="195" t="s">
        <v>658</v>
      </c>
      <c r="J61" s="195" t="s">
        <v>659</v>
      </c>
      <c r="K61" s="195" t="s">
        <v>660</v>
      </c>
      <c r="L61" s="195" t="s">
        <v>661</v>
      </c>
      <c r="M61" s="195" t="s">
        <v>219</v>
      </c>
      <c r="N61" s="195" t="s">
        <v>219</v>
      </c>
      <c r="O61" s="195" t="s">
        <v>237</v>
      </c>
    </row>
    <row r="62" spans="1:16">
      <c r="A62" s="195" t="s">
        <v>662</v>
      </c>
      <c r="B62" s="195" t="s">
        <v>663</v>
      </c>
      <c r="C62" s="195" t="s">
        <v>662</v>
      </c>
      <c r="D62" s="195" t="s">
        <v>664</v>
      </c>
      <c r="E62" s="195" t="s">
        <v>665</v>
      </c>
      <c r="F62" s="195" t="s">
        <v>666</v>
      </c>
      <c r="G62" s="196" t="s">
        <v>667</v>
      </c>
      <c r="H62" s="195" t="s">
        <v>219</v>
      </c>
      <c r="I62" s="195" t="s">
        <v>668</v>
      </c>
      <c r="J62" s="195" t="s">
        <v>669</v>
      </c>
      <c r="K62" s="195" t="s">
        <v>219</v>
      </c>
      <c r="L62" s="195" t="s">
        <v>219</v>
      </c>
      <c r="M62" s="195" t="s">
        <v>219</v>
      </c>
      <c r="N62" s="195" t="s">
        <v>219</v>
      </c>
      <c r="O62" s="195"/>
    </row>
    <row r="63" spans="1:16">
      <c r="A63" s="195" t="s">
        <v>670</v>
      </c>
      <c r="B63" s="195" t="s">
        <v>671</v>
      </c>
      <c r="C63" s="195" t="s">
        <v>670</v>
      </c>
      <c r="D63" s="195" t="s">
        <v>672</v>
      </c>
      <c r="E63" s="195" t="s">
        <v>673</v>
      </c>
      <c r="F63" s="195" t="s">
        <v>219</v>
      </c>
      <c r="G63" s="196" t="s">
        <v>674</v>
      </c>
      <c r="H63" s="195" t="s">
        <v>219</v>
      </c>
      <c r="I63" s="195" t="s">
        <v>675</v>
      </c>
      <c r="J63" s="195" t="s">
        <v>676</v>
      </c>
      <c r="K63" s="195" t="s">
        <v>677</v>
      </c>
      <c r="L63" s="195" t="s">
        <v>678</v>
      </c>
      <c r="M63" s="195" t="s">
        <v>219</v>
      </c>
      <c r="N63" s="195" t="s">
        <v>219</v>
      </c>
      <c r="O63" s="195" t="s">
        <v>237</v>
      </c>
    </row>
    <row r="64" spans="1:16">
      <c r="A64" s="195" t="s">
        <v>679</v>
      </c>
      <c r="B64" s="195" t="s">
        <v>680</v>
      </c>
      <c r="C64" s="195" t="s">
        <v>679</v>
      </c>
      <c r="D64" s="195" t="s">
        <v>681</v>
      </c>
      <c r="E64" s="195" t="s">
        <v>682</v>
      </c>
      <c r="F64" s="195" t="s">
        <v>683</v>
      </c>
      <c r="G64" s="196" t="s">
        <v>684</v>
      </c>
      <c r="H64" s="195" t="s">
        <v>219</v>
      </c>
      <c r="I64" s="195" t="s">
        <v>685</v>
      </c>
      <c r="J64" s="195" t="s">
        <v>682</v>
      </c>
      <c r="K64" s="195" t="s">
        <v>219</v>
      </c>
      <c r="L64" s="195" t="s">
        <v>219</v>
      </c>
      <c r="M64" s="195" t="s">
        <v>219</v>
      </c>
      <c r="N64" s="195" t="s">
        <v>219</v>
      </c>
      <c r="O64" s="195" t="s">
        <v>237</v>
      </c>
    </row>
    <row r="65" spans="1:16">
      <c r="A65" s="195" t="s">
        <v>686</v>
      </c>
      <c r="B65" s="195" t="s">
        <v>687</v>
      </c>
      <c r="C65" s="195" t="s">
        <v>686</v>
      </c>
      <c r="D65" s="195" t="s">
        <v>688</v>
      </c>
      <c r="E65" s="195" t="s">
        <v>689</v>
      </c>
      <c r="F65" s="195" t="s">
        <v>689</v>
      </c>
      <c r="G65" s="196" t="s">
        <v>690</v>
      </c>
      <c r="H65" s="195" t="s">
        <v>219</v>
      </c>
      <c r="I65" s="195" t="s">
        <v>691</v>
      </c>
      <c r="J65" s="195" t="s">
        <v>692</v>
      </c>
      <c r="K65" s="195" t="s">
        <v>693</v>
      </c>
      <c r="L65" s="195" t="s">
        <v>694</v>
      </c>
      <c r="M65" s="195" t="s">
        <v>219</v>
      </c>
      <c r="N65" s="195" t="s">
        <v>219</v>
      </c>
      <c r="O65" s="195" t="s">
        <v>237</v>
      </c>
    </row>
    <row r="66" spans="1:16">
      <c r="A66" s="195" t="s">
        <v>695</v>
      </c>
      <c r="B66" s="195" t="s">
        <v>696</v>
      </c>
      <c r="C66" s="195" t="s">
        <v>695</v>
      </c>
      <c r="D66" s="195" t="s">
        <v>697</v>
      </c>
      <c r="E66" s="195" t="s">
        <v>698</v>
      </c>
      <c r="F66" s="195" t="s">
        <v>699</v>
      </c>
      <c r="G66" s="196" t="s">
        <v>700</v>
      </c>
      <c r="H66" s="195" t="s">
        <v>219</v>
      </c>
      <c r="I66" s="188" t="s">
        <v>701</v>
      </c>
      <c r="J66" s="188" t="s">
        <v>702</v>
      </c>
      <c r="K66" s="195" t="s">
        <v>703</v>
      </c>
      <c r="L66" s="195" t="s">
        <v>704</v>
      </c>
      <c r="M66" s="195" t="s">
        <v>705</v>
      </c>
      <c r="N66" s="195" t="s">
        <v>706</v>
      </c>
      <c r="O66" s="195"/>
      <c r="P66" s="195" t="s">
        <v>237</v>
      </c>
    </row>
    <row r="67" spans="1:16">
      <c r="A67" s="195" t="s">
        <v>707</v>
      </c>
      <c r="B67" s="195" t="s">
        <v>708</v>
      </c>
      <c r="C67" s="195" t="s">
        <v>707</v>
      </c>
      <c r="D67" s="195" t="s">
        <v>709</v>
      </c>
      <c r="E67" s="195" t="s">
        <v>710</v>
      </c>
      <c r="F67" s="195" t="s">
        <v>219</v>
      </c>
      <c r="G67" s="196" t="s">
        <v>711</v>
      </c>
      <c r="H67" s="195" t="s">
        <v>219</v>
      </c>
      <c r="I67" s="195" t="s">
        <v>712</v>
      </c>
      <c r="J67" s="195" t="s">
        <v>713</v>
      </c>
      <c r="K67" s="195" t="s">
        <v>219</v>
      </c>
      <c r="L67" s="195" t="s">
        <v>219</v>
      </c>
      <c r="M67" s="195" t="s">
        <v>219</v>
      </c>
      <c r="N67" s="195" t="s">
        <v>219</v>
      </c>
      <c r="O67" s="195" t="s">
        <v>237</v>
      </c>
    </row>
    <row r="68" spans="1:16">
      <c r="A68" s="195" t="s">
        <v>714</v>
      </c>
      <c r="B68" s="195" t="s">
        <v>715</v>
      </c>
      <c r="C68" s="195" t="s">
        <v>714</v>
      </c>
      <c r="D68" s="195" t="s">
        <v>716</v>
      </c>
      <c r="E68" s="195" t="s">
        <v>717</v>
      </c>
      <c r="F68" s="195" t="s">
        <v>219</v>
      </c>
      <c r="G68" s="196" t="s">
        <v>718</v>
      </c>
      <c r="H68" s="195" t="s">
        <v>219</v>
      </c>
      <c r="I68" s="195" t="s">
        <v>719</v>
      </c>
      <c r="J68" s="195" t="s">
        <v>717</v>
      </c>
      <c r="K68" s="195" t="s">
        <v>720</v>
      </c>
      <c r="L68" s="195" t="s">
        <v>721</v>
      </c>
      <c r="M68" s="195" t="s">
        <v>219</v>
      </c>
      <c r="N68" s="195" t="s">
        <v>219</v>
      </c>
      <c r="O68" s="195" t="s">
        <v>237</v>
      </c>
    </row>
    <row r="69" spans="1:16">
      <c r="A69" s="195" t="s">
        <v>722</v>
      </c>
      <c r="B69" s="195" t="s">
        <v>723</v>
      </c>
      <c r="C69" s="195" t="s">
        <v>722</v>
      </c>
      <c r="D69" s="195" t="s">
        <v>724</v>
      </c>
      <c r="E69" s="195" t="s">
        <v>725</v>
      </c>
      <c r="F69" s="195" t="s">
        <v>726</v>
      </c>
      <c r="G69" s="196" t="s">
        <v>727</v>
      </c>
      <c r="H69" s="195" t="s">
        <v>219</v>
      </c>
      <c r="I69" s="195" t="s">
        <v>728</v>
      </c>
      <c r="J69" s="195" t="s">
        <v>725</v>
      </c>
      <c r="K69" s="195" t="s">
        <v>219</v>
      </c>
      <c r="L69" s="195" t="s">
        <v>219</v>
      </c>
      <c r="M69" s="195" t="s">
        <v>219</v>
      </c>
      <c r="N69" s="195" t="s">
        <v>219</v>
      </c>
      <c r="O69" s="195"/>
    </row>
    <row r="70" spans="1:16">
      <c r="A70" s="195" t="s">
        <v>729</v>
      </c>
      <c r="B70" s="195" t="s">
        <v>730</v>
      </c>
      <c r="C70" s="195" t="s">
        <v>729</v>
      </c>
      <c r="D70" s="195" t="s">
        <v>731</v>
      </c>
      <c r="E70" s="195" t="s">
        <v>732</v>
      </c>
      <c r="F70" s="195" t="s">
        <v>733</v>
      </c>
      <c r="G70" s="195" t="s">
        <v>734</v>
      </c>
      <c r="H70" s="195" t="s">
        <v>219</v>
      </c>
      <c r="I70" s="195" t="s">
        <v>735</v>
      </c>
      <c r="J70" s="195" t="s">
        <v>736</v>
      </c>
      <c r="K70" s="195" t="s">
        <v>219</v>
      </c>
      <c r="L70" s="195" t="s">
        <v>219</v>
      </c>
      <c r="M70" s="195" t="s">
        <v>219</v>
      </c>
      <c r="N70" s="195" t="s">
        <v>219</v>
      </c>
      <c r="O70" s="195"/>
    </row>
    <row r="71" spans="1:16">
      <c r="A71" s="195" t="s">
        <v>737</v>
      </c>
      <c r="B71" s="195" t="s">
        <v>738</v>
      </c>
      <c r="C71" s="195" t="s">
        <v>737</v>
      </c>
      <c r="D71" s="195" t="s">
        <v>739</v>
      </c>
      <c r="E71" s="195" t="s">
        <v>740</v>
      </c>
      <c r="F71" s="195" t="s">
        <v>740</v>
      </c>
      <c r="G71" s="195" t="s">
        <v>741</v>
      </c>
      <c r="H71" s="195" t="s">
        <v>219</v>
      </c>
      <c r="I71" s="195" t="s">
        <v>742</v>
      </c>
      <c r="J71" s="195" t="s">
        <v>743</v>
      </c>
      <c r="K71" s="195" t="s">
        <v>744</v>
      </c>
      <c r="L71" s="195" t="s">
        <v>745</v>
      </c>
      <c r="M71" s="195" t="s">
        <v>219</v>
      </c>
      <c r="N71" s="195" t="s">
        <v>219</v>
      </c>
      <c r="O71" s="195" t="s">
        <v>237</v>
      </c>
      <c r="P71" s="195" t="s">
        <v>237</v>
      </c>
    </row>
    <row r="72" spans="1:16">
      <c r="A72" s="195" t="s">
        <v>746</v>
      </c>
      <c r="B72" s="195" t="s">
        <v>747</v>
      </c>
      <c r="C72" s="195" t="s">
        <v>746</v>
      </c>
      <c r="D72" s="195" t="s">
        <v>748</v>
      </c>
      <c r="E72" s="195" t="s">
        <v>749</v>
      </c>
      <c r="F72" s="195" t="s">
        <v>749</v>
      </c>
      <c r="G72" s="196" t="s">
        <v>750</v>
      </c>
      <c r="H72" s="195" t="s">
        <v>219</v>
      </c>
      <c r="I72" s="195" t="s">
        <v>751</v>
      </c>
      <c r="J72" s="195" t="s">
        <v>752</v>
      </c>
      <c r="K72" s="195" t="s">
        <v>753</v>
      </c>
      <c r="L72" s="195" t="s">
        <v>754</v>
      </c>
      <c r="M72" s="195" t="s">
        <v>219</v>
      </c>
      <c r="N72" s="195" t="s">
        <v>219</v>
      </c>
      <c r="O72" s="195" t="s">
        <v>237</v>
      </c>
    </row>
    <row r="73" spans="1:16">
      <c r="A73" s="195" t="s">
        <v>755</v>
      </c>
      <c r="B73" s="199" t="s">
        <v>756</v>
      </c>
      <c r="C73" s="195" t="s">
        <v>755</v>
      </c>
      <c r="D73" s="195" t="s">
        <v>757</v>
      </c>
      <c r="E73" s="195" t="s">
        <v>758</v>
      </c>
      <c r="F73" s="195" t="s">
        <v>759</v>
      </c>
      <c r="G73" s="196" t="s">
        <v>760</v>
      </c>
      <c r="H73" s="195" t="s">
        <v>219</v>
      </c>
      <c r="I73" s="195" t="s">
        <v>761</v>
      </c>
      <c r="J73" s="195" t="s">
        <v>762</v>
      </c>
      <c r="K73" s="195" t="s">
        <v>219</v>
      </c>
      <c r="L73" s="195" t="s">
        <v>219</v>
      </c>
      <c r="M73" s="195" t="s">
        <v>219</v>
      </c>
      <c r="N73" s="195" t="s">
        <v>219</v>
      </c>
      <c r="O73" s="195"/>
      <c r="P73" s="195" t="s">
        <v>237</v>
      </c>
    </row>
    <row r="74" spans="1:16">
      <c r="A74" s="197" t="s">
        <v>763</v>
      </c>
      <c r="B74" s="197" t="s">
        <v>764</v>
      </c>
      <c r="C74" s="195" t="s">
        <v>763</v>
      </c>
      <c r="D74" s="195" t="s">
        <v>765</v>
      </c>
      <c r="E74" s="195" t="s">
        <v>766</v>
      </c>
      <c r="F74" s="195" t="s">
        <v>766</v>
      </c>
      <c r="G74" s="196" t="s">
        <v>767</v>
      </c>
      <c r="H74" s="195" t="s">
        <v>219</v>
      </c>
      <c r="I74" s="195" t="s">
        <v>768</v>
      </c>
      <c r="J74" s="195" t="s">
        <v>769</v>
      </c>
      <c r="K74" s="195" t="s">
        <v>770</v>
      </c>
      <c r="L74" s="195" t="s">
        <v>771</v>
      </c>
      <c r="M74" s="195" t="s">
        <v>772</v>
      </c>
      <c r="N74" s="195" t="s">
        <v>773</v>
      </c>
      <c r="O74" s="195"/>
      <c r="P74" s="195" t="s">
        <v>237</v>
      </c>
    </row>
    <row r="75" spans="1:16">
      <c r="A75" s="197" t="s">
        <v>774</v>
      </c>
      <c r="B75" s="197" t="s">
        <v>775</v>
      </c>
      <c r="C75" s="195" t="s">
        <v>774</v>
      </c>
      <c r="D75" s="195" t="s">
        <v>776</v>
      </c>
      <c r="E75" s="195" t="s">
        <v>777</v>
      </c>
      <c r="F75" s="195" t="s">
        <v>778</v>
      </c>
      <c r="G75" s="196" t="s">
        <v>779</v>
      </c>
      <c r="H75" s="195" t="s">
        <v>219</v>
      </c>
      <c r="I75" s="195" t="s">
        <v>780</v>
      </c>
      <c r="J75" s="195" t="s">
        <v>781</v>
      </c>
      <c r="K75" s="195" t="s">
        <v>782</v>
      </c>
      <c r="L75" s="195" t="s">
        <v>783</v>
      </c>
      <c r="M75" s="195" t="s">
        <v>784</v>
      </c>
      <c r="N75" s="195" t="s">
        <v>785</v>
      </c>
      <c r="O75" s="195" t="s">
        <v>237</v>
      </c>
      <c r="P75" s="195" t="s">
        <v>237</v>
      </c>
    </row>
    <row r="76" spans="1:16">
      <c r="A76" s="195" t="s">
        <v>786</v>
      </c>
      <c r="B76" s="195" t="s">
        <v>787</v>
      </c>
      <c r="C76" s="195" t="s">
        <v>786</v>
      </c>
      <c r="D76" s="195" t="s">
        <v>788</v>
      </c>
      <c r="E76" s="195" t="s">
        <v>789</v>
      </c>
      <c r="F76" s="195" t="s">
        <v>789</v>
      </c>
      <c r="G76" s="195" t="s">
        <v>790</v>
      </c>
      <c r="H76" s="195" t="s">
        <v>791</v>
      </c>
      <c r="I76" s="195" t="s">
        <v>792</v>
      </c>
      <c r="J76" s="195" t="s">
        <v>793</v>
      </c>
      <c r="K76" s="195" t="s">
        <v>794</v>
      </c>
      <c r="L76" s="195" t="s">
        <v>795</v>
      </c>
      <c r="M76" s="195" t="s">
        <v>219</v>
      </c>
      <c r="N76" s="195" t="s">
        <v>219</v>
      </c>
      <c r="O76" s="195"/>
    </row>
    <row r="77" spans="1:16">
      <c r="A77" s="195" t="s">
        <v>796</v>
      </c>
      <c r="B77" s="195" t="s">
        <v>797</v>
      </c>
      <c r="C77" s="195" t="s">
        <v>796</v>
      </c>
      <c r="D77" s="195" t="s">
        <v>798</v>
      </c>
      <c r="E77" s="195" t="s">
        <v>799</v>
      </c>
      <c r="F77" s="195" t="s">
        <v>800</v>
      </c>
      <c r="G77" s="196" t="s">
        <v>801</v>
      </c>
      <c r="H77" s="195" t="s">
        <v>219</v>
      </c>
      <c r="I77" s="195" t="s">
        <v>802</v>
      </c>
      <c r="J77" s="195" t="s">
        <v>803</v>
      </c>
      <c r="K77" s="195" t="s">
        <v>219</v>
      </c>
      <c r="L77" s="195" t="s">
        <v>219</v>
      </c>
      <c r="M77" s="195" t="s">
        <v>219</v>
      </c>
      <c r="N77" s="195" t="s">
        <v>219</v>
      </c>
      <c r="O77" s="195"/>
    </row>
    <row r="78" spans="1:16">
      <c r="A78" s="195" t="s">
        <v>804</v>
      </c>
      <c r="B78" s="195" t="s">
        <v>805</v>
      </c>
      <c r="C78" s="195" t="s">
        <v>804</v>
      </c>
      <c r="D78" s="195" t="s">
        <v>806</v>
      </c>
      <c r="E78" s="195" t="s">
        <v>807</v>
      </c>
      <c r="F78" s="195" t="s">
        <v>219</v>
      </c>
      <c r="G78" s="196" t="s">
        <v>808</v>
      </c>
      <c r="H78" s="195" t="s">
        <v>219</v>
      </c>
      <c r="I78" s="195" t="s">
        <v>809</v>
      </c>
      <c r="J78" s="195" t="s">
        <v>807</v>
      </c>
      <c r="K78" s="195" t="s">
        <v>810</v>
      </c>
      <c r="L78" s="195" t="s">
        <v>811</v>
      </c>
      <c r="M78" s="195" t="s">
        <v>219</v>
      </c>
      <c r="N78" s="195" t="s">
        <v>219</v>
      </c>
      <c r="O78" s="195" t="s">
        <v>237</v>
      </c>
    </row>
    <row r="79" spans="1:16">
      <c r="A79" s="195" t="s">
        <v>812</v>
      </c>
      <c r="B79" s="195" t="s">
        <v>813</v>
      </c>
      <c r="C79" s="195" t="s">
        <v>812</v>
      </c>
      <c r="D79" s="195" t="s">
        <v>814</v>
      </c>
      <c r="E79" s="195" t="s">
        <v>815</v>
      </c>
      <c r="F79" s="195" t="s">
        <v>816</v>
      </c>
      <c r="G79" s="195"/>
      <c r="H79" s="195" t="s">
        <v>219</v>
      </c>
      <c r="I79" s="195" t="s">
        <v>817</v>
      </c>
      <c r="J79" s="195" t="s">
        <v>818</v>
      </c>
      <c r="K79" s="195" t="s">
        <v>219</v>
      </c>
      <c r="L79" s="195" t="s">
        <v>219</v>
      </c>
      <c r="M79" s="195" t="s">
        <v>219</v>
      </c>
      <c r="N79" s="195" t="s">
        <v>219</v>
      </c>
      <c r="O79" s="195"/>
    </row>
    <row r="80" spans="1:16">
      <c r="A80" s="195" t="s">
        <v>819</v>
      </c>
      <c r="B80" s="195" t="s">
        <v>820</v>
      </c>
      <c r="C80" s="195" t="s">
        <v>819</v>
      </c>
      <c r="D80" s="195" t="s">
        <v>821</v>
      </c>
      <c r="E80" s="195" t="s">
        <v>822</v>
      </c>
      <c r="F80" s="195" t="s">
        <v>823</v>
      </c>
      <c r="G80" s="195" t="s">
        <v>824</v>
      </c>
      <c r="H80" s="195" t="s">
        <v>219</v>
      </c>
      <c r="I80" s="195" t="s">
        <v>825</v>
      </c>
      <c r="J80" s="195" t="s">
        <v>826</v>
      </c>
      <c r="K80" s="195" t="s">
        <v>827</v>
      </c>
      <c r="L80" s="195" t="s">
        <v>828</v>
      </c>
      <c r="M80" s="195" t="s">
        <v>219</v>
      </c>
      <c r="N80" s="195" t="s">
        <v>219</v>
      </c>
      <c r="O80" s="195" t="s">
        <v>237</v>
      </c>
    </row>
    <row r="81" spans="1:16">
      <c r="A81" s="195" t="s">
        <v>829</v>
      </c>
      <c r="B81" s="200" t="s">
        <v>830</v>
      </c>
      <c r="C81" s="195" t="s">
        <v>829</v>
      </c>
      <c r="D81" s="195" t="s">
        <v>831</v>
      </c>
      <c r="E81" s="195" t="s">
        <v>832</v>
      </c>
      <c r="F81" s="195" t="s">
        <v>833</v>
      </c>
      <c r="G81" s="196" t="s">
        <v>834</v>
      </c>
      <c r="H81" s="195" t="s">
        <v>835</v>
      </c>
      <c r="I81" s="195" t="s">
        <v>836</v>
      </c>
      <c r="J81" s="195" t="s">
        <v>837</v>
      </c>
      <c r="K81" s="195" t="s">
        <v>219</v>
      </c>
      <c r="L81" s="195" t="s">
        <v>219</v>
      </c>
      <c r="M81" s="195" t="s">
        <v>219</v>
      </c>
      <c r="N81" s="195" t="s">
        <v>219</v>
      </c>
      <c r="O81" s="195" t="s">
        <v>237</v>
      </c>
      <c r="P81" s="195" t="s">
        <v>237</v>
      </c>
    </row>
    <row r="82" spans="1:16">
      <c r="A82" s="195" t="s">
        <v>838</v>
      </c>
      <c r="B82" s="195" t="s">
        <v>839</v>
      </c>
      <c r="C82" s="195" t="s">
        <v>838</v>
      </c>
      <c r="D82" s="195" t="s">
        <v>840</v>
      </c>
      <c r="E82" s="195" t="s">
        <v>841</v>
      </c>
      <c r="F82" s="195" t="s">
        <v>842</v>
      </c>
      <c r="G82" s="195" t="s">
        <v>843</v>
      </c>
      <c r="H82" s="195" t="s">
        <v>219</v>
      </c>
      <c r="I82" s="195" t="s">
        <v>844</v>
      </c>
      <c r="J82" s="195" t="s">
        <v>845</v>
      </c>
      <c r="K82" s="195" t="s">
        <v>846</v>
      </c>
      <c r="L82" s="195" t="s">
        <v>847</v>
      </c>
      <c r="M82" s="195" t="s">
        <v>219</v>
      </c>
      <c r="N82" s="195" t="s">
        <v>219</v>
      </c>
      <c r="O82" s="195"/>
    </row>
    <row r="83" spans="1:16">
      <c r="A83" s="195" t="s">
        <v>848</v>
      </c>
      <c r="B83" s="195" t="s">
        <v>849</v>
      </c>
      <c r="C83" s="195" t="s">
        <v>848</v>
      </c>
      <c r="D83" s="195" t="s">
        <v>850</v>
      </c>
      <c r="E83" s="195" t="s">
        <v>851</v>
      </c>
      <c r="F83" s="195" t="s">
        <v>219</v>
      </c>
      <c r="G83" s="196" t="s">
        <v>852</v>
      </c>
      <c r="H83" s="195" t="s">
        <v>219</v>
      </c>
      <c r="I83" s="195" t="s">
        <v>853</v>
      </c>
      <c r="J83" s="195" t="s">
        <v>854</v>
      </c>
      <c r="K83" s="195" t="s">
        <v>855</v>
      </c>
      <c r="L83" s="195" t="s">
        <v>856</v>
      </c>
      <c r="M83" s="195" t="s">
        <v>219</v>
      </c>
      <c r="N83" s="195" t="s">
        <v>219</v>
      </c>
      <c r="O83" s="195"/>
      <c r="P83" s="195" t="s">
        <v>237</v>
      </c>
    </row>
    <row r="84" spans="1:16">
      <c r="A84" s="195" t="s">
        <v>857</v>
      </c>
      <c r="B84" s="195" t="s">
        <v>858</v>
      </c>
      <c r="C84" s="195" t="s">
        <v>857</v>
      </c>
      <c r="D84" s="195" t="s">
        <v>859</v>
      </c>
      <c r="E84" s="195" t="s">
        <v>860</v>
      </c>
      <c r="F84" s="195" t="s">
        <v>860</v>
      </c>
      <c r="G84" s="195" t="s">
        <v>861</v>
      </c>
      <c r="H84" s="195" t="s">
        <v>219</v>
      </c>
      <c r="I84" s="195" t="s">
        <v>862</v>
      </c>
      <c r="J84" s="195" t="s">
        <v>863</v>
      </c>
      <c r="K84" s="195" t="s">
        <v>219</v>
      </c>
      <c r="L84" s="195" t="s">
        <v>219</v>
      </c>
      <c r="M84" s="195" t="s">
        <v>219</v>
      </c>
      <c r="N84" s="195" t="s">
        <v>219</v>
      </c>
      <c r="O84" s="195"/>
    </row>
    <row r="85" spans="1:16">
      <c r="A85" s="195" t="s">
        <v>864</v>
      </c>
      <c r="B85" s="195" t="s">
        <v>865</v>
      </c>
      <c r="C85" s="195" t="s">
        <v>864</v>
      </c>
      <c r="D85" s="195" t="s">
        <v>866</v>
      </c>
      <c r="E85" s="195" t="s">
        <v>867</v>
      </c>
      <c r="F85" s="195" t="s">
        <v>219</v>
      </c>
      <c r="G85" s="195" t="s">
        <v>868</v>
      </c>
      <c r="H85" s="195" t="s">
        <v>219</v>
      </c>
      <c r="I85" s="195" t="s">
        <v>869</v>
      </c>
      <c r="J85" s="195" t="s">
        <v>870</v>
      </c>
      <c r="K85" s="195" t="s">
        <v>871</v>
      </c>
      <c r="L85" s="195" t="s">
        <v>872</v>
      </c>
      <c r="M85" s="195" t="s">
        <v>873</v>
      </c>
      <c r="N85" s="195" t="s">
        <v>874</v>
      </c>
      <c r="O85" s="195" t="s">
        <v>237</v>
      </c>
      <c r="P85" s="195" t="s">
        <v>237</v>
      </c>
    </row>
    <row r="86" spans="1:16">
      <c r="A86" s="195" t="s">
        <v>875</v>
      </c>
      <c r="B86" s="195" t="s">
        <v>876</v>
      </c>
      <c r="C86" s="195" t="s">
        <v>875</v>
      </c>
      <c r="D86" s="195" t="s">
        <v>877</v>
      </c>
      <c r="E86" s="195" t="s">
        <v>878</v>
      </c>
      <c r="F86" s="195" t="s">
        <v>878</v>
      </c>
      <c r="G86" s="195" t="s">
        <v>879</v>
      </c>
      <c r="H86" s="195" t="s">
        <v>219</v>
      </c>
      <c r="I86" s="195" t="s">
        <v>880</v>
      </c>
      <c r="J86" s="195" t="s">
        <v>881</v>
      </c>
      <c r="K86" s="195" t="s">
        <v>882</v>
      </c>
      <c r="L86" s="195" t="s">
        <v>883</v>
      </c>
      <c r="M86" s="195" t="s">
        <v>884</v>
      </c>
      <c r="N86" s="195" t="s">
        <v>885</v>
      </c>
      <c r="O86" s="195"/>
    </row>
    <row r="87" spans="1:16">
      <c r="A87" s="195" t="s">
        <v>886</v>
      </c>
      <c r="B87" s="195" t="s">
        <v>887</v>
      </c>
      <c r="C87" s="195" t="s">
        <v>886</v>
      </c>
      <c r="D87" s="195" t="s">
        <v>888</v>
      </c>
      <c r="E87" s="195" t="s">
        <v>889</v>
      </c>
      <c r="F87" s="195" t="s">
        <v>889</v>
      </c>
      <c r="G87" s="195" t="s">
        <v>890</v>
      </c>
      <c r="H87" s="195" t="s">
        <v>219</v>
      </c>
      <c r="I87" s="195" t="s">
        <v>891</v>
      </c>
      <c r="J87" s="195" t="s">
        <v>892</v>
      </c>
      <c r="K87" s="195" t="s">
        <v>893</v>
      </c>
      <c r="L87" s="195" t="s">
        <v>894</v>
      </c>
      <c r="M87" s="195" t="s">
        <v>219</v>
      </c>
      <c r="N87" s="195" t="s">
        <v>219</v>
      </c>
      <c r="O87" s="195"/>
    </row>
    <row r="88" spans="1:16">
      <c r="A88" s="195" t="s">
        <v>895</v>
      </c>
      <c r="B88" s="195" t="s">
        <v>896</v>
      </c>
      <c r="C88" s="195" t="s">
        <v>895</v>
      </c>
      <c r="D88" s="195" t="s">
        <v>897</v>
      </c>
      <c r="E88" s="195" t="s">
        <v>898</v>
      </c>
      <c r="F88" s="195" t="s">
        <v>899</v>
      </c>
      <c r="G88" s="196" t="s">
        <v>900</v>
      </c>
      <c r="H88" s="195" t="s">
        <v>219</v>
      </c>
      <c r="I88" s="195" t="s">
        <v>901</v>
      </c>
      <c r="J88" s="195" t="s">
        <v>902</v>
      </c>
      <c r="K88" s="195" t="s">
        <v>219</v>
      </c>
      <c r="L88" s="195" t="s">
        <v>219</v>
      </c>
      <c r="M88" s="195" t="s">
        <v>219</v>
      </c>
      <c r="N88" s="195" t="s">
        <v>219</v>
      </c>
      <c r="O88" s="195"/>
    </row>
    <row r="89" spans="1:16">
      <c r="A89" s="195" t="s">
        <v>903</v>
      </c>
      <c r="B89" s="195" t="s">
        <v>904</v>
      </c>
      <c r="C89" s="195" t="s">
        <v>903</v>
      </c>
      <c r="D89" s="195" t="s">
        <v>905</v>
      </c>
      <c r="E89" s="195" t="s">
        <v>906</v>
      </c>
      <c r="F89" s="195" t="s">
        <v>906</v>
      </c>
      <c r="G89" s="195" t="s">
        <v>907</v>
      </c>
      <c r="H89" s="195" t="s">
        <v>219</v>
      </c>
      <c r="I89" s="195" t="s">
        <v>908</v>
      </c>
      <c r="J89" s="195" t="s">
        <v>219</v>
      </c>
      <c r="K89" s="195" t="s">
        <v>909</v>
      </c>
      <c r="L89" s="195" t="s">
        <v>910</v>
      </c>
      <c r="M89" s="195" t="s">
        <v>219</v>
      </c>
      <c r="N89" s="195" t="s">
        <v>219</v>
      </c>
      <c r="O89" s="195"/>
    </row>
    <row r="90" spans="1:16">
      <c r="A90" s="195" t="s">
        <v>911</v>
      </c>
      <c r="B90" s="195" t="s">
        <v>912</v>
      </c>
      <c r="C90" s="195" t="s">
        <v>911</v>
      </c>
      <c r="D90" s="195" t="s">
        <v>913</v>
      </c>
      <c r="E90" s="195" t="s">
        <v>914</v>
      </c>
      <c r="F90" s="195" t="s">
        <v>915</v>
      </c>
      <c r="G90" s="195" t="s">
        <v>916</v>
      </c>
      <c r="H90" s="195" t="s">
        <v>219</v>
      </c>
      <c r="I90" s="195" t="s">
        <v>917</v>
      </c>
      <c r="J90" s="195" t="s">
        <v>219</v>
      </c>
      <c r="K90" s="195" t="s">
        <v>219</v>
      </c>
      <c r="L90" s="195" t="s">
        <v>219</v>
      </c>
      <c r="M90" s="195" t="s">
        <v>219</v>
      </c>
      <c r="N90" s="195" t="s">
        <v>219</v>
      </c>
      <c r="O90" s="195"/>
    </row>
    <row r="91" spans="1:16">
      <c r="A91" s="195" t="s">
        <v>918</v>
      </c>
      <c r="B91" s="195" t="s">
        <v>919</v>
      </c>
      <c r="C91" s="195" t="s">
        <v>918</v>
      </c>
      <c r="D91" s="195" t="s">
        <v>920</v>
      </c>
      <c r="E91" s="195" t="s">
        <v>921</v>
      </c>
      <c r="F91" s="195" t="s">
        <v>219</v>
      </c>
      <c r="G91" s="196" t="s">
        <v>922</v>
      </c>
      <c r="H91" s="196" t="s">
        <v>923</v>
      </c>
      <c r="I91" s="195" t="s">
        <v>924</v>
      </c>
      <c r="J91" s="195" t="s">
        <v>925</v>
      </c>
      <c r="K91" s="195" t="s">
        <v>926</v>
      </c>
      <c r="L91" s="195" t="s">
        <v>927</v>
      </c>
      <c r="M91" s="195" t="s">
        <v>219</v>
      </c>
      <c r="N91" s="195" t="s">
        <v>219</v>
      </c>
      <c r="O91" s="195" t="s">
        <v>237</v>
      </c>
      <c r="P91" s="195" t="s">
        <v>237</v>
      </c>
    </row>
    <row r="92" spans="1:16">
      <c r="A92" s="195" t="s">
        <v>928</v>
      </c>
      <c r="B92" s="195" t="s">
        <v>929</v>
      </c>
      <c r="C92" s="195" t="s">
        <v>928</v>
      </c>
      <c r="D92" s="195" t="s">
        <v>930</v>
      </c>
      <c r="E92" s="195" t="s">
        <v>931</v>
      </c>
      <c r="F92" s="195" t="s">
        <v>219</v>
      </c>
      <c r="G92" s="195" t="s">
        <v>932</v>
      </c>
      <c r="H92" s="195" t="s">
        <v>219</v>
      </c>
      <c r="I92" s="195" t="s">
        <v>933</v>
      </c>
      <c r="J92" s="195" t="s">
        <v>934</v>
      </c>
      <c r="K92" s="195" t="s">
        <v>219</v>
      </c>
      <c r="L92" s="195" t="s">
        <v>219</v>
      </c>
      <c r="M92" s="195" t="s">
        <v>219</v>
      </c>
      <c r="N92" s="195" t="s">
        <v>219</v>
      </c>
      <c r="P92" s="195" t="s">
        <v>237</v>
      </c>
    </row>
    <row r="93" spans="1:16">
      <c r="A93" s="195" t="s">
        <v>935</v>
      </c>
      <c r="B93" s="195" t="s">
        <v>936</v>
      </c>
      <c r="C93" s="195" t="s">
        <v>935</v>
      </c>
      <c r="D93" s="195" t="s">
        <v>937</v>
      </c>
      <c r="E93" s="195" t="s">
        <v>938</v>
      </c>
      <c r="F93" s="195" t="s">
        <v>939</v>
      </c>
      <c r="G93" s="195" t="s">
        <v>940</v>
      </c>
      <c r="H93" s="195" t="s">
        <v>219</v>
      </c>
      <c r="I93" s="195" t="s">
        <v>941</v>
      </c>
      <c r="J93" s="195" t="s">
        <v>938</v>
      </c>
      <c r="K93" s="195" t="s">
        <v>942</v>
      </c>
      <c r="L93" s="195" t="s">
        <v>943</v>
      </c>
      <c r="M93" s="195" t="s">
        <v>219</v>
      </c>
      <c r="N93" s="195" t="s">
        <v>219</v>
      </c>
      <c r="O93" s="195"/>
    </row>
    <row r="94" spans="1:16">
      <c r="A94" s="195" t="s">
        <v>944</v>
      </c>
      <c r="B94" s="195" t="s">
        <v>945</v>
      </c>
      <c r="C94" s="195" t="s">
        <v>944</v>
      </c>
      <c r="D94" s="195" t="s">
        <v>946</v>
      </c>
      <c r="E94" s="195" t="s">
        <v>947</v>
      </c>
      <c r="F94" s="195" t="s">
        <v>948</v>
      </c>
      <c r="G94" s="195" t="s">
        <v>949</v>
      </c>
      <c r="H94" s="195" t="s">
        <v>219</v>
      </c>
      <c r="I94" s="195" t="s">
        <v>950</v>
      </c>
      <c r="J94" s="195" t="s">
        <v>219</v>
      </c>
      <c r="K94" s="195" t="s">
        <v>219</v>
      </c>
      <c r="L94" s="195" t="s">
        <v>219</v>
      </c>
      <c r="M94" s="195" t="s">
        <v>219</v>
      </c>
      <c r="N94" s="195" t="s">
        <v>219</v>
      </c>
      <c r="O94" s="195"/>
    </row>
    <row r="95" spans="1:16">
      <c r="A95" s="195" t="s">
        <v>951</v>
      </c>
      <c r="B95" s="195" t="s">
        <v>952</v>
      </c>
      <c r="C95" s="195" t="s">
        <v>951</v>
      </c>
      <c r="D95" s="195" t="s">
        <v>953</v>
      </c>
      <c r="E95" s="195" t="s">
        <v>954</v>
      </c>
      <c r="F95" s="195" t="s">
        <v>954</v>
      </c>
      <c r="G95" s="195" t="s">
        <v>955</v>
      </c>
      <c r="H95" s="195" t="s">
        <v>219</v>
      </c>
      <c r="I95" s="195" t="s">
        <v>956</v>
      </c>
      <c r="J95" s="195" t="s">
        <v>957</v>
      </c>
      <c r="K95" s="195" t="s">
        <v>219</v>
      </c>
      <c r="L95" s="195" t="s">
        <v>219</v>
      </c>
      <c r="M95" s="195" t="s">
        <v>219</v>
      </c>
      <c r="N95" s="195" t="s">
        <v>219</v>
      </c>
      <c r="O95" s="195"/>
    </row>
    <row r="96" spans="1:16">
      <c r="A96" s="195" t="s">
        <v>958</v>
      </c>
      <c r="B96" s="195" t="s">
        <v>959</v>
      </c>
      <c r="C96" s="195" t="s">
        <v>958</v>
      </c>
      <c r="D96" s="195" t="s">
        <v>960</v>
      </c>
      <c r="E96" s="195" t="s">
        <v>961</v>
      </c>
      <c r="F96" s="195" t="s">
        <v>961</v>
      </c>
      <c r="G96" s="196" t="s">
        <v>962</v>
      </c>
      <c r="H96" s="195" t="s">
        <v>219</v>
      </c>
      <c r="I96" s="195" t="s">
        <v>963</v>
      </c>
      <c r="J96" s="195" t="s">
        <v>964</v>
      </c>
      <c r="K96" s="195" t="s">
        <v>965</v>
      </c>
      <c r="L96" s="195" t="s">
        <v>966</v>
      </c>
      <c r="M96" s="195" t="s">
        <v>219</v>
      </c>
      <c r="N96" s="195" t="s">
        <v>219</v>
      </c>
      <c r="O96" s="195" t="s">
        <v>237</v>
      </c>
    </row>
    <row r="97" spans="1:16">
      <c r="A97" s="195" t="s">
        <v>967</v>
      </c>
      <c r="B97" s="195" t="s">
        <v>968</v>
      </c>
      <c r="C97" s="195" t="s">
        <v>967</v>
      </c>
      <c r="D97" s="195" t="s">
        <v>969</v>
      </c>
      <c r="E97" s="195" t="s">
        <v>970</v>
      </c>
      <c r="F97" s="195" t="s">
        <v>219</v>
      </c>
      <c r="G97" s="196" t="s">
        <v>971</v>
      </c>
      <c r="H97" s="195" t="s">
        <v>219</v>
      </c>
      <c r="I97" s="195" t="s">
        <v>972</v>
      </c>
      <c r="J97" s="195" t="s">
        <v>970</v>
      </c>
      <c r="K97" s="195" t="s">
        <v>973</v>
      </c>
      <c r="L97" s="195" t="s">
        <v>974</v>
      </c>
      <c r="M97" s="195" t="s">
        <v>975</v>
      </c>
      <c r="N97" s="195" t="s">
        <v>976</v>
      </c>
      <c r="O97" s="195"/>
      <c r="P97" s="195" t="s">
        <v>237</v>
      </c>
    </row>
    <row r="98" spans="1:16">
      <c r="A98" s="195" t="s">
        <v>977</v>
      </c>
      <c r="B98" s="195" t="s">
        <v>978</v>
      </c>
      <c r="C98" s="195" t="s">
        <v>977</v>
      </c>
      <c r="D98" s="195" t="s">
        <v>979</v>
      </c>
      <c r="E98" s="195" t="s">
        <v>980</v>
      </c>
      <c r="F98" s="195" t="s">
        <v>981</v>
      </c>
      <c r="G98" s="196" t="s">
        <v>982</v>
      </c>
      <c r="H98" s="195" t="s">
        <v>219</v>
      </c>
      <c r="I98" s="195" t="s">
        <v>983</v>
      </c>
      <c r="J98" s="195" t="s">
        <v>984</v>
      </c>
      <c r="K98" s="195" t="s">
        <v>985</v>
      </c>
      <c r="L98" s="195" t="s">
        <v>986</v>
      </c>
      <c r="M98" s="195" t="s">
        <v>987</v>
      </c>
      <c r="N98" s="195" t="s">
        <v>988</v>
      </c>
      <c r="O98" s="195"/>
      <c r="P98" s="195" t="s">
        <v>237</v>
      </c>
    </row>
    <row r="99" spans="1:16">
      <c r="A99" s="195" t="s">
        <v>989</v>
      </c>
      <c r="B99" s="195" t="s">
        <v>990</v>
      </c>
      <c r="C99" s="195" t="s">
        <v>989</v>
      </c>
      <c r="D99" s="195" t="s">
        <v>991</v>
      </c>
      <c r="E99" s="195" t="s">
        <v>992</v>
      </c>
      <c r="F99" s="195" t="s">
        <v>993</v>
      </c>
      <c r="G99" s="196" t="s">
        <v>994</v>
      </c>
      <c r="H99" s="195" t="s">
        <v>219</v>
      </c>
      <c r="I99" s="195" t="s">
        <v>995</v>
      </c>
      <c r="J99" s="195" t="s">
        <v>996</v>
      </c>
      <c r="K99" s="195" t="s">
        <v>219</v>
      </c>
      <c r="L99" s="195" t="s">
        <v>219</v>
      </c>
      <c r="M99" s="195" t="s">
        <v>219</v>
      </c>
      <c r="N99" s="195" t="s">
        <v>219</v>
      </c>
      <c r="O99" s="195"/>
    </row>
    <row r="100" spans="1:16">
      <c r="A100" s="195" t="s">
        <v>997</v>
      </c>
      <c r="B100" s="195" t="s">
        <v>998</v>
      </c>
      <c r="C100" s="195" t="s">
        <v>997</v>
      </c>
      <c r="D100" s="195" t="s">
        <v>999</v>
      </c>
      <c r="E100" s="195" t="s">
        <v>1000</v>
      </c>
      <c r="F100" s="195" t="s">
        <v>1000</v>
      </c>
      <c r="G100" s="195" t="s">
        <v>1001</v>
      </c>
      <c r="H100" s="195" t="s">
        <v>219</v>
      </c>
      <c r="I100" s="195" t="s">
        <v>1002</v>
      </c>
      <c r="J100" s="195" t="s">
        <v>1003</v>
      </c>
      <c r="K100" s="195" t="s">
        <v>219</v>
      </c>
      <c r="L100" s="195" t="s">
        <v>219</v>
      </c>
      <c r="M100" s="195" t="s">
        <v>219</v>
      </c>
      <c r="N100" s="195" t="s">
        <v>219</v>
      </c>
      <c r="O100" s="195"/>
    </row>
    <row r="101" spans="1:16">
      <c r="A101" s="195" t="s">
        <v>1004</v>
      </c>
      <c r="B101" s="195" t="s">
        <v>1005</v>
      </c>
      <c r="C101" s="195" t="s">
        <v>1004</v>
      </c>
      <c r="D101" s="195" t="s">
        <v>1006</v>
      </c>
      <c r="E101" s="195" t="s">
        <v>1007</v>
      </c>
      <c r="F101" s="195" t="s">
        <v>1008</v>
      </c>
      <c r="G101" s="195" t="s">
        <v>1009</v>
      </c>
      <c r="H101" s="195" t="s">
        <v>219</v>
      </c>
      <c r="I101" s="195" t="s">
        <v>1010</v>
      </c>
      <c r="J101" s="195" t="s">
        <v>1011</v>
      </c>
      <c r="K101" s="195" t="s">
        <v>1012</v>
      </c>
      <c r="L101" s="195" t="s">
        <v>1013</v>
      </c>
      <c r="M101" s="195" t="s">
        <v>219</v>
      </c>
      <c r="N101" s="195" t="s">
        <v>219</v>
      </c>
      <c r="O101" s="195"/>
    </row>
    <row r="102" spans="1:16">
      <c r="A102" s="195" t="s">
        <v>1014</v>
      </c>
      <c r="B102" s="195" t="s">
        <v>1015</v>
      </c>
      <c r="C102" s="195" t="s">
        <v>1014</v>
      </c>
      <c r="D102" s="195" t="s">
        <v>1016</v>
      </c>
      <c r="E102" s="195" t="s">
        <v>1017</v>
      </c>
      <c r="F102" s="195"/>
      <c r="G102" s="196" t="s">
        <v>1018</v>
      </c>
      <c r="H102" s="195" t="s">
        <v>219</v>
      </c>
      <c r="I102" s="195" t="s">
        <v>1019</v>
      </c>
      <c r="J102" s="195" t="s">
        <v>1017</v>
      </c>
      <c r="K102" s="195" t="s">
        <v>1020</v>
      </c>
      <c r="L102" s="195" t="s">
        <v>219</v>
      </c>
      <c r="M102" s="195" t="s">
        <v>219</v>
      </c>
      <c r="N102" s="195" t="s">
        <v>219</v>
      </c>
      <c r="P102" s="195" t="s">
        <v>237</v>
      </c>
    </row>
    <row r="103" spans="1:16">
      <c r="A103" s="195" t="s">
        <v>1021</v>
      </c>
      <c r="B103" s="195" t="s">
        <v>1022</v>
      </c>
      <c r="C103" s="195" t="s">
        <v>1021</v>
      </c>
      <c r="D103" s="195" t="s">
        <v>1023</v>
      </c>
      <c r="E103" s="195" t="s">
        <v>1024</v>
      </c>
      <c r="F103" s="195" t="s">
        <v>1025</v>
      </c>
      <c r="G103" s="195" t="s">
        <v>1026</v>
      </c>
      <c r="H103" s="195" t="s">
        <v>219</v>
      </c>
      <c r="I103" s="195" t="s">
        <v>1027</v>
      </c>
      <c r="J103" s="195" t="s">
        <v>1024</v>
      </c>
      <c r="K103" s="195" t="s">
        <v>219</v>
      </c>
      <c r="L103" s="195" t="s">
        <v>219</v>
      </c>
      <c r="M103" s="195" t="s">
        <v>219</v>
      </c>
      <c r="N103" s="195" t="s">
        <v>219</v>
      </c>
      <c r="O103" s="195"/>
    </row>
    <row r="104" spans="1:16">
      <c r="A104" s="195" t="s">
        <v>1028</v>
      </c>
      <c r="B104" s="195" t="s">
        <v>1029</v>
      </c>
      <c r="C104" s="195" t="s">
        <v>1028</v>
      </c>
      <c r="D104" s="195" t="s">
        <v>1030</v>
      </c>
      <c r="E104" s="195" t="s">
        <v>1031</v>
      </c>
      <c r="F104" s="195" t="s">
        <v>1032</v>
      </c>
      <c r="G104" s="196" t="s">
        <v>1033</v>
      </c>
      <c r="H104" s="195" t="s">
        <v>1034</v>
      </c>
      <c r="I104" s="195" t="s">
        <v>1035</v>
      </c>
      <c r="J104" s="195" t="s">
        <v>1036</v>
      </c>
      <c r="K104" s="195" t="s">
        <v>1037</v>
      </c>
      <c r="L104" s="195" t="s">
        <v>1038</v>
      </c>
      <c r="M104" s="195" t="s">
        <v>219</v>
      </c>
      <c r="N104" s="195" t="s">
        <v>219</v>
      </c>
      <c r="O104" s="195"/>
      <c r="P104" s="195" t="s">
        <v>237</v>
      </c>
    </row>
    <row r="105" spans="1:16">
      <c r="A105" s="195" t="s">
        <v>1039</v>
      </c>
      <c r="B105" s="195" t="s">
        <v>1040</v>
      </c>
      <c r="C105" s="195" t="s">
        <v>1039</v>
      </c>
      <c r="D105" s="195" t="s">
        <v>1041</v>
      </c>
      <c r="E105" s="195" t="s">
        <v>1042</v>
      </c>
      <c r="F105" s="195" t="s">
        <v>1043</v>
      </c>
      <c r="G105" s="195" t="s">
        <v>1044</v>
      </c>
      <c r="H105" s="195" t="s">
        <v>219</v>
      </c>
      <c r="I105" s="195" t="s">
        <v>1045</v>
      </c>
      <c r="J105" s="195" t="s">
        <v>1046</v>
      </c>
      <c r="K105" s="195" t="s">
        <v>219</v>
      </c>
      <c r="L105" s="195" t="s">
        <v>219</v>
      </c>
      <c r="M105" s="195" t="s">
        <v>219</v>
      </c>
      <c r="N105" s="195" t="s">
        <v>219</v>
      </c>
      <c r="O105" s="195" t="s">
        <v>237</v>
      </c>
      <c r="P105" s="195" t="s">
        <v>237</v>
      </c>
    </row>
    <row r="106" spans="1:16">
      <c r="A106" s="195" t="s">
        <v>1047</v>
      </c>
      <c r="B106" s="195" t="s">
        <v>1048</v>
      </c>
      <c r="C106" s="195" t="s">
        <v>1047</v>
      </c>
      <c r="D106" s="195" t="s">
        <v>1049</v>
      </c>
      <c r="E106" s="195" t="s">
        <v>1050</v>
      </c>
      <c r="F106" s="195" t="s">
        <v>1051</v>
      </c>
      <c r="G106" s="195" t="s">
        <v>1052</v>
      </c>
      <c r="H106" s="195" t="s">
        <v>219</v>
      </c>
      <c r="I106" s="195" t="s">
        <v>1053</v>
      </c>
      <c r="J106" s="195" t="s">
        <v>1054</v>
      </c>
      <c r="K106" s="195" t="s">
        <v>1055</v>
      </c>
      <c r="L106" s="195" t="s">
        <v>1050</v>
      </c>
      <c r="M106" s="195" t="s">
        <v>219</v>
      </c>
      <c r="N106" s="195" t="s">
        <v>219</v>
      </c>
      <c r="O106" s="195"/>
    </row>
    <row r="107" spans="1:16">
      <c r="A107" s="195" t="s">
        <v>1056</v>
      </c>
      <c r="B107" s="195" t="s">
        <v>1057</v>
      </c>
      <c r="C107" s="195" t="s">
        <v>1056</v>
      </c>
      <c r="D107" s="195" t="s">
        <v>1058</v>
      </c>
      <c r="E107" s="195" t="s">
        <v>1059</v>
      </c>
      <c r="F107" s="195" t="s">
        <v>1060</v>
      </c>
      <c r="G107" s="196" t="s">
        <v>1061</v>
      </c>
      <c r="H107" s="196" t="s">
        <v>1062</v>
      </c>
      <c r="I107" s="195" t="s">
        <v>1063</v>
      </c>
      <c r="J107" s="195" t="s">
        <v>1064</v>
      </c>
      <c r="K107" s="195" t="s">
        <v>219</v>
      </c>
      <c r="L107" s="195" t="s">
        <v>219</v>
      </c>
      <c r="M107" s="195" t="s">
        <v>219</v>
      </c>
      <c r="N107" s="195" t="s">
        <v>219</v>
      </c>
      <c r="O107" s="195"/>
      <c r="P107" s="195" t="s">
        <v>237</v>
      </c>
    </row>
    <row r="108" spans="1:16">
      <c r="A108" s="195" t="s">
        <v>1065</v>
      </c>
      <c r="B108" s="200" t="s">
        <v>1066</v>
      </c>
      <c r="C108" s="195" t="s">
        <v>1065</v>
      </c>
      <c r="D108" s="195" t="s">
        <v>1067</v>
      </c>
      <c r="E108" s="195" t="s">
        <v>1068</v>
      </c>
      <c r="F108" s="195" t="s">
        <v>1069</v>
      </c>
      <c r="G108" s="201" t="s">
        <v>1070</v>
      </c>
      <c r="H108" s="195" t="s">
        <v>219</v>
      </c>
      <c r="I108" s="195" t="s">
        <v>1071</v>
      </c>
      <c r="J108" s="195" t="s">
        <v>1072</v>
      </c>
      <c r="K108" s="195" t="s">
        <v>1073</v>
      </c>
      <c r="L108" s="195" t="s">
        <v>1074</v>
      </c>
      <c r="M108" s="195" t="s">
        <v>219</v>
      </c>
      <c r="N108" s="195" t="s">
        <v>219</v>
      </c>
      <c r="P108" s="195" t="s">
        <v>237</v>
      </c>
    </row>
    <row r="109" spans="1:16">
      <c r="A109" s="195" t="s">
        <v>1075</v>
      </c>
      <c r="B109" s="195" t="s">
        <v>1076</v>
      </c>
      <c r="C109" s="195" t="s">
        <v>1075</v>
      </c>
      <c r="D109" s="195" t="s">
        <v>1077</v>
      </c>
      <c r="E109" s="195" t="s">
        <v>1078</v>
      </c>
      <c r="F109" s="195" t="s">
        <v>1079</v>
      </c>
      <c r="G109" s="196" t="s">
        <v>1080</v>
      </c>
      <c r="H109" s="195" t="s">
        <v>219</v>
      </c>
      <c r="I109" s="195" t="s">
        <v>1081</v>
      </c>
      <c r="J109" s="195" t="s">
        <v>1082</v>
      </c>
      <c r="K109" s="195" t="s">
        <v>1083</v>
      </c>
      <c r="L109" s="195" t="s">
        <v>1084</v>
      </c>
      <c r="M109" s="195" t="s">
        <v>219</v>
      </c>
      <c r="N109" s="195" t="s">
        <v>219</v>
      </c>
      <c r="O109" s="195"/>
      <c r="P109" s="195" t="s">
        <v>237</v>
      </c>
    </row>
    <row r="110" spans="1:16">
      <c r="A110" s="195" t="s">
        <v>1085</v>
      </c>
      <c r="B110" s="195" t="s">
        <v>1086</v>
      </c>
      <c r="C110" s="195" t="s">
        <v>1085</v>
      </c>
      <c r="D110" s="195" t="s">
        <v>1087</v>
      </c>
      <c r="E110" s="195" t="s">
        <v>1088</v>
      </c>
      <c r="F110" s="195" t="s">
        <v>1089</v>
      </c>
      <c r="G110" s="196" t="s">
        <v>1090</v>
      </c>
      <c r="H110" s="195" t="s">
        <v>219</v>
      </c>
      <c r="I110" s="195" t="s">
        <v>1091</v>
      </c>
      <c r="J110" s="195" t="s">
        <v>1092</v>
      </c>
      <c r="K110" s="195" t="s">
        <v>219</v>
      </c>
      <c r="L110" s="195" t="s">
        <v>219</v>
      </c>
      <c r="M110" s="195" t="s">
        <v>219</v>
      </c>
      <c r="N110" s="195" t="s">
        <v>219</v>
      </c>
      <c r="O110" s="195"/>
      <c r="P110" s="195" t="s">
        <v>237</v>
      </c>
    </row>
    <row r="111" spans="1:16">
      <c r="A111" s="195" t="s">
        <v>1093</v>
      </c>
      <c r="B111" s="195" t="s">
        <v>1094</v>
      </c>
      <c r="C111" s="195" t="s">
        <v>1093</v>
      </c>
      <c r="D111" s="195" t="s">
        <v>1095</v>
      </c>
      <c r="E111" s="195" t="s">
        <v>1096</v>
      </c>
      <c r="F111" s="195" t="s">
        <v>1097</v>
      </c>
      <c r="G111" s="195" t="s">
        <v>1098</v>
      </c>
      <c r="H111" s="195" t="s">
        <v>219</v>
      </c>
      <c r="I111" s="195" t="s">
        <v>1099</v>
      </c>
      <c r="J111" s="195" t="s">
        <v>1100</v>
      </c>
      <c r="K111" s="195" t="s">
        <v>1101</v>
      </c>
      <c r="L111" s="195" t="s">
        <v>1102</v>
      </c>
      <c r="M111" s="195" t="s">
        <v>1103</v>
      </c>
      <c r="N111" s="195" t="s">
        <v>1104</v>
      </c>
      <c r="O111" s="195"/>
    </row>
    <row r="112" spans="1:16">
      <c r="A112" s="195" t="s">
        <v>1105</v>
      </c>
      <c r="B112" s="195" t="s">
        <v>1106</v>
      </c>
      <c r="C112" s="195" t="s">
        <v>1105</v>
      </c>
      <c r="D112" s="195" t="s">
        <v>1107</v>
      </c>
      <c r="E112" s="195" t="s">
        <v>1108</v>
      </c>
      <c r="F112" s="195" t="s">
        <v>1109</v>
      </c>
      <c r="G112" s="196" t="s">
        <v>1110</v>
      </c>
      <c r="H112" s="195" t="s">
        <v>219</v>
      </c>
      <c r="I112" s="195" t="s">
        <v>1111</v>
      </c>
      <c r="J112" s="195" t="s">
        <v>1112</v>
      </c>
      <c r="K112" s="195" t="s">
        <v>1113</v>
      </c>
      <c r="L112" s="195" t="s">
        <v>1114</v>
      </c>
      <c r="M112" s="195" t="s">
        <v>219</v>
      </c>
      <c r="N112" s="195" t="s">
        <v>219</v>
      </c>
      <c r="O112" s="195" t="s">
        <v>237</v>
      </c>
    </row>
    <row r="113" spans="1:16">
      <c r="A113" s="195" t="s">
        <v>1115</v>
      </c>
      <c r="B113" s="195" t="s">
        <v>1116</v>
      </c>
      <c r="C113" s="195" t="s">
        <v>1115</v>
      </c>
      <c r="D113" s="195" t="s">
        <v>1117</v>
      </c>
      <c r="E113" s="195" t="s">
        <v>1118</v>
      </c>
      <c r="F113" s="195" t="s">
        <v>1118</v>
      </c>
      <c r="G113" s="195" t="s">
        <v>1119</v>
      </c>
      <c r="H113" s="195" t="s">
        <v>219</v>
      </c>
      <c r="I113" s="195" t="s">
        <v>1120</v>
      </c>
      <c r="J113" s="195" t="s">
        <v>1121</v>
      </c>
      <c r="K113" s="195" t="s">
        <v>219</v>
      </c>
      <c r="L113" s="195" t="s">
        <v>219</v>
      </c>
      <c r="M113" s="195" t="s">
        <v>219</v>
      </c>
      <c r="N113" s="195" t="s">
        <v>219</v>
      </c>
      <c r="O113" s="195"/>
    </row>
    <row r="114" spans="1:16">
      <c r="A114" s="195" t="s">
        <v>1122</v>
      </c>
      <c r="B114" s="195" t="s">
        <v>1123</v>
      </c>
      <c r="C114" s="195" t="s">
        <v>1122</v>
      </c>
      <c r="D114" s="195" t="s">
        <v>1124</v>
      </c>
      <c r="E114" s="195" t="s">
        <v>1125</v>
      </c>
      <c r="F114" s="195" t="s">
        <v>1126</v>
      </c>
      <c r="G114" s="196" t="s">
        <v>1127</v>
      </c>
      <c r="H114" s="195" t="s">
        <v>219</v>
      </c>
      <c r="I114" s="195" t="s">
        <v>1128</v>
      </c>
      <c r="J114" s="195" t="s">
        <v>1129</v>
      </c>
      <c r="K114" s="195" t="s">
        <v>219</v>
      </c>
      <c r="L114" s="195" t="s">
        <v>219</v>
      </c>
      <c r="M114" s="195" t="s">
        <v>219</v>
      </c>
      <c r="N114" s="195" t="s">
        <v>219</v>
      </c>
      <c r="O114" s="195"/>
      <c r="P114" s="195" t="s">
        <v>237</v>
      </c>
    </row>
    <row r="115" spans="1:16">
      <c r="A115" s="197" t="s">
        <v>1130</v>
      </c>
      <c r="B115" s="197" t="s">
        <v>1131</v>
      </c>
      <c r="C115" s="195" t="s">
        <v>1130</v>
      </c>
      <c r="D115" s="195" t="s">
        <v>1132</v>
      </c>
      <c r="E115" s="195" t="s">
        <v>1133</v>
      </c>
      <c r="F115" s="195" t="s">
        <v>1134</v>
      </c>
      <c r="G115" s="196" t="s">
        <v>1135</v>
      </c>
      <c r="H115" s="195" t="s">
        <v>219</v>
      </c>
      <c r="I115" s="195" t="s">
        <v>1136</v>
      </c>
      <c r="J115" s="195" t="s">
        <v>1137</v>
      </c>
      <c r="K115" s="195" t="s">
        <v>219</v>
      </c>
      <c r="L115" s="195" t="s">
        <v>219</v>
      </c>
      <c r="M115" s="195" t="s">
        <v>219</v>
      </c>
      <c r="N115" s="195" t="s">
        <v>219</v>
      </c>
      <c r="O115" s="195"/>
    </row>
    <row r="116" spans="1:16">
      <c r="A116" s="197" t="s">
        <v>1130</v>
      </c>
      <c r="B116" s="197" t="s">
        <v>1138</v>
      </c>
      <c r="C116" s="195" t="s">
        <v>1130</v>
      </c>
      <c r="D116" s="195" t="s">
        <v>1139</v>
      </c>
      <c r="E116" s="195" t="s">
        <v>1140</v>
      </c>
      <c r="F116" s="195" t="s">
        <v>1141</v>
      </c>
      <c r="G116" s="195" t="s">
        <v>1142</v>
      </c>
      <c r="H116" s="195" t="s">
        <v>219</v>
      </c>
      <c r="I116" s="195" t="s">
        <v>1143</v>
      </c>
      <c r="J116" s="195" t="s">
        <v>1144</v>
      </c>
      <c r="K116" s="195" t="s">
        <v>1145</v>
      </c>
      <c r="L116" s="195" t="s">
        <v>1146</v>
      </c>
      <c r="M116" s="195" t="s">
        <v>219</v>
      </c>
      <c r="N116" s="195" t="s">
        <v>219</v>
      </c>
      <c r="O116" s="195"/>
    </row>
    <row r="117" spans="1:16">
      <c r="A117" s="195" t="s">
        <v>1147</v>
      </c>
      <c r="B117" s="195" t="s">
        <v>1148</v>
      </c>
      <c r="C117" s="195" t="s">
        <v>1147</v>
      </c>
      <c r="D117" s="195" t="s">
        <v>1149</v>
      </c>
      <c r="E117" s="195" t="s">
        <v>1150</v>
      </c>
      <c r="F117" s="195" t="s">
        <v>1151</v>
      </c>
      <c r="G117" s="195" t="s">
        <v>1152</v>
      </c>
      <c r="H117" s="195" t="s">
        <v>219</v>
      </c>
      <c r="I117" s="195" t="s">
        <v>1153</v>
      </c>
      <c r="J117" s="195" t="s">
        <v>219</v>
      </c>
      <c r="K117" s="195" t="s">
        <v>1154</v>
      </c>
      <c r="L117" s="195" t="s">
        <v>1155</v>
      </c>
      <c r="M117" s="195" t="s">
        <v>219</v>
      </c>
      <c r="N117" s="195" t="s">
        <v>219</v>
      </c>
      <c r="O117" s="195"/>
    </row>
    <row r="118" spans="1:16">
      <c r="A118" s="195" t="s">
        <v>1156</v>
      </c>
      <c r="B118" s="195" t="s">
        <v>1157</v>
      </c>
      <c r="C118" s="195" t="s">
        <v>1156</v>
      </c>
      <c r="D118" s="195" t="s">
        <v>1158</v>
      </c>
      <c r="E118" s="195" t="s">
        <v>1159</v>
      </c>
      <c r="F118" s="195" t="s">
        <v>1160</v>
      </c>
      <c r="G118" s="195" t="s">
        <v>1161</v>
      </c>
      <c r="H118" s="195" t="s">
        <v>219</v>
      </c>
      <c r="I118" s="195" t="s">
        <v>1162</v>
      </c>
      <c r="J118" s="195" t="s">
        <v>1163</v>
      </c>
      <c r="K118" s="195" t="s">
        <v>1164</v>
      </c>
      <c r="L118" s="195" t="s">
        <v>1165</v>
      </c>
      <c r="M118" s="195" t="s">
        <v>219</v>
      </c>
      <c r="N118" s="195" t="s">
        <v>219</v>
      </c>
      <c r="O118" s="195"/>
      <c r="P118" s="195" t="s">
        <v>237</v>
      </c>
    </row>
    <row r="119" spans="1:16">
      <c r="A119" s="195" t="s">
        <v>1166</v>
      </c>
      <c r="B119" s="195" t="s">
        <v>1167</v>
      </c>
      <c r="C119" s="195" t="s">
        <v>1166</v>
      </c>
      <c r="D119" s="195" t="s">
        <v>1168</v>
      </c>
      <c r="E119" s="195" t="s">
        <v>1169</v>
      </c>
      <c r="F119" s="195" t="s">
        <v>219</v>
      </c>
      <c r="G119" s="196" t="s">
        <v>1170</v>
      </c>
      <c r="H119" s="195" t="s">
        <v>219</v>
      </c>
      <c r="I119" s="195" t="s">
        <v>1171</v>
      </c>
      <c r="J119" s="195" t="s">
        <v>1172</v>
      </c>
      <c r="K119" s="195" t="s">
        <v>1173</v>
      </c>
      <c r="L119" s="195" t="s">
        <v>1174</v>
      </c>
      <c r="M119" s="195" t="s">
        <v>219</v>
      </c>
      <c r="N119" s="195" t="s">
        <v>219</v>
      </c>
      <c r="O119" s="195"/>
    </row>
    <row r="120" spans="1:16">
      <c r="A120" s="195" t="s">
        <v>1175</v>
      </c>
      <c r="B120" s="195" t="s">
        <v>1176</v>
      </c>
      <c r="C120" s="195" t="s">
        <v>1175</v>
      </c>
      <c r="D120" s="195" t="s">
        <v>1177</v>
      </c>
      <c r="E120" s="195" t="s">
        <v>1178</v>
      </c>
      <c r="F120" s="195" t="s">
        <v>1178</v>
      </c>
      <c r="G120" s="196" t="s">
        <v>1179</v>
      </c>
      <c r="H120" s="195" t="s">
        <v>219</v>
      </c>
      <c r="I120" s="195" t="s">
        <v>1180</v>
      </c>
      <c r="J120" s="195" t="s">
        <v>1181</v>
      </c>
      <c r="K120" s="195" t="s">
        <v>1182</v>
      </c>
      <c r="L120" s="195" t="s">
        <v>1183</v>
      </c>
      <c r="M120" s="195" t="s">
        <v>219</v>
      </c>
      <c r="N120" s="195" t="s">
        <v>219</v>
      </c>
      <c r="O120" s="195" t="s">
        <v>237</v>
      </c>
    </row>
    <row r="121" spans="1:16">
      <c r="A121" s="197" t="s">
        <v>1184</v>
      </c>
      <c r="B121" s="197" t="s">
        <v>1185</v>
      </c>
      <c r="C121" s="195" t="s">
        <v>1184</v>
      </c>
      <c r="D121" s="195" t="s">
        <v>1186</v>
      </c>
      <c r="E121" s="195" t="s">
        <v>1187</v>
      </c>
      <c r="F121" s="195" t="s">
        <v>1188</v>
      </c>
      <c r="G121" s="196" t="s">
        <v>1189</v>
      </c>
      <c r="H121" s="195" t="s">
        <v>219</v>
      </c>
      <c r="I121" s="195" t="s">
        <v>1190</v>
      </c>
      <c r="J121" s="195" t="s">
        <v>1191</v>
      </c>
      <c r="K121" s="195" t="s">
        <v>1192</v>
      </c>
      <c r="L121" s="195" t="s">
        <v>1193</v>
      </c>
      <c r="M121" s="195" t="s">
        <v>219</v>
      </c>
      <c r="N121" s="195" t="s">
        <v>219</v>
      </c>
      <c r="O121" s="195" t="s">
        <v>237</v>
      </c>
      <c r="P121" s="195" t="s">
        <v>237</v>
      </c>
    </row>
    <row r="122" spans="1:16">
      <c r="A122" s="197" t="s">
        <v>1184</v>
      </c>
      <c r="B122" s="197" t="s">
        <v>1194</v>
      </c>
      <c r="C122" s="195" t="s">
        <v>1184</v>
      </c>
      <c r="D122" s="195" t="s">
        <v>1195</v>
      </c>
      <c r="E122" s="195" t="s">
        <v>1196</v>
      </c>
      <c r="F122" s="195" t="s">
        <v>1197</v>
      </c>
      <c r="G122" s="195" t="s">
        <v>1198</v>
      </c>
      <c r="H122" s="195" t="s">
        <v>219</v>
      </c>
      <c r="I122" s="195" t="s">
        <v>1199</v>
      </c>
      <c r="J122" s="195" t="s">
        <v>219</v>
      </c>
      <c r="K122" s="195" t="s">
        <v>219</v>
      </c>
      <c r="L122" s="195" t="s">
        <v>219</v>
      </c>
      <c r="M122" s="195" t="s">
        <v>219</v>
      </c>
      <c r="N122" s="195" t="s">
        <v>219</v>
      </c>
      <c r="O122" s="195"/>
    </row>
    <row r="123" spans="1:16">
      <c r="A123" s="195" t="s">
        <v>1200</v>
      </c>
      <c r="B123" s="195" t="s">
        <v>1201</v>
      </c>
      <c r="C123" s="195" t="s">
        <v>1200</v>
      </c>
      <c r="D123" s="195" t="s">
        <v>1202</v>
      </c>
      <c r="E123" s="195" t="s">
        <v>1203</v>
      </c>
      <c r="F123" s="195" t="s">
        <v>1204</v>
      </c>
      <c r="G123" s="195" t="s">
        <v>1205</v>
      </c>
      <c r="H123" s="195" t="s">
        <v>219</v>
      </c>
      <c r="I123" s="195" t="s">
        <v>1206</v>
      </c>
      <c r="J123" s="195" t="s">
        <v>1207</v>
      </c>
      <c r="K123" s="195" t="s">
        <v>1208</v>
      </c>
      <c r="L123" s="195" t="s">
        <v>1209</v>
      </c>
      <c r="M123" s="195" t="s">
        <v>1210</v>
      </c>
      <c r="N123" s="195" t="s">
        <v>1211</v>
      </c>
      <c r="O123" s="195"/>
      <c r="P123" s="195" t="s">
        <v>237</v>
      </c>
    </row>
    <row r="124" spans="1:16">
      <c r="A124" s="195" t="s">
        <v>1212</v>
      </c>
      <c r="B124" s="195" t="s">
        <v>1213</v>
      </c>
      <c r="C124" s="195" t="s">
        <v>1212</v>
      </c>
      <c r="D124" s="195" t="s">
        <v>1214</v>
      </c>
      <c r="E124" s="195" t="s">
        <v>1215</v>
      </c>
      <c r="F124" s="195" t="s">
        <v>1216</v>
      </c>
      <c r="G124" s="195" t="s">
        <v>219</v>
      </c>
      <c r="H124" s="195" t="s">
        <v>219</v>
      </c>
      <c r="I124" s="195" t="s">
        <v>1217</v>
      </c>
      <c r="J124" s="195" t="s">
        <v>1218</v>
      </c>
      <c r="K124" s="195" t="s">
        <v>1219</v>
      </c>
      <c r="L124" s="195" t="s">
        <v>1220</v>
      </c>
      <c r="M124" s="195" t="s">
        <v>219</v>
      </c>
      <c r="N124" s="195" t="s">
        <v>219</v>
      </c>
      <c r="O124" s="195"/>
    </row>
    <row r="125" spans="1:16">
      <c r="A125" s="195" t="s">
        <v>1221</v>
      </c>
      <c r="B125" s="195" t="s">
        <v>1222</v>
      </c>
      <c r="C125" s="195" t="s">
        <v>1221</v>
      </c>
      <c r="D125" s="195" t="s">
        <v>1223</v>
      </c>
      <c r="E125" s="195" t="s">
        <v>1224</v>
      </c>
      <c r="F125" s="195" t="s">
        <v>1225</v>
      </c>
      <c r="G125" s="196" t="s">
        <v>1226</v>
      </c>
      <c r="H125" s="195" t="s">
        <v>219</v>
      </c>
      <c r="I125" s="195" t="s">
        <v>1227</v>
      </c>
      <c r="J125" s="195" t="s">
        <v>1228</v>
      </c>
      <c r="K125" s="195" t="s">
        <v>1229</v>
      </c>
      <c r="L125" s="195" t="s">
        <v>1230</v>
      </c>
      <c r="M125" s="195" t="s">
        <v>219</v>
      </c>
      <c r="N125" s="195" t="s">
        <v>219</v>
      </c>
      <c r="O125" s="195"/>
    </row>
    <row r="126" spans="1:16">
      <c r="A126" s="195" t="s">
        <v>1231</v>
      </c>
      <c r="B126" s="195" t="s">
        <v>1232</v>
      </c>
      <c r="C126" s="195" t="s">
        <v>1233</v>
      </c>
      <c r="D126" s="195" t="s">
        <v>1234</v>
      </c>
      <c r="E126" s="195" t="s">
        <v>1235</v>
      </c>
      <c r="F126" s="195" t="s">
        <v>1235</v>
      </c>
      <c r="G126" s="195" t="s">
        <v>1236</v>
      </c>
      <c r="H126" s="195" t="s">
        <v>219</v>
      </c>
      <c r="I126" s="195" t="s">
        <v>1237</v>
      </c>
      <c r="J126" s="195" t="s">
        <v>1238</v>
      </c>
      <c r="K126" s="195" t="s">
        <v>219</v>
      </c>
      <c r="L126" s="195" t="s">
        <v>219</v>
      </c>
      <c r="M126" s="195" t="s">
        <v>219</v>
      </c>
      <c r="N126" s="195" t="s">
        <v>219</v>
      </c>
      <c r="O126" s="195" t="s">
        <v>237</v>
      </c>
    </row>
    <row r="127" spans="1:16">
      <c r="A127" s="195" t="s">
        <v>1239</v>
      </c>
      <c r="B127" s="195" t="s">
        <v>1240</v>
      </c>
      <c r="C127" s="195" t="s">
        <v>1239</v>
      </c>
      <c r="D127" s="195" t="s">
        <v>1241</v>
      </c>
      <c r="E127" s="195" t="s">
        <v>1242</v>
      </c>
      <c r="F127" s="195" t="s">
        <v>1243</v>
      </c>
      <c r="G127" s="196" t="s">
        <v>1244</v>
      </c>
      <c r="H127" s="195" t="s">
        <v>219</v>
      </c>
      <c r="I127" s="195" t="s">
        <v>1245</v>
      </c>
      <c r="J127" s="195" t="s">
        <v>1246</v>
      </c>
      <c r="K127" s="195" t="s">
        <v>1247</v>
      </c>
      <c r="L127" s="195" t="s">
        <v>1248</v>
      </c>
      <c r="M127" s="195" t="s">
        <v>219</v>
      </c>
      <c r="N127" s="195" t="s">
        <v>219</v>
      </c>
      <c r="O127" s="195"/>
      <c r="P127" s="195" t="s">
        <v>237</v>
      </c>
    </row>
    <row r="128" spans="1:16">
      <c r="A128" s="195" t="s">
        <v>1249</v>
      </c>
      <c r="B128" s="195" t="s">
        <v>1250</v>
      </c>
      <c r="C128" s="195" t="s">
        <v>1249</v>
      </c>
      <c r="D128" s="195" t="s">
        <v>1251</v>
      </c>
      <c r="E128" s="195" t="s">
        <v>1252</v>
      </c>
      <c r="F128" s="195" t="s">
        <v>1253</v>
      </c>
      <c r="G128" s="196" t="s">
        <v>1254</v>
      </c>
      <c r="H128" s="195" t="s">
        <v>219</v>
      </c>
      <c r="I128" s="195" t="s">
        <v>1255</v>
      </c>
      <c r="J128" s="195" t="s">
        <v>1253</v>
      </c>
      <c r="K128" s="195" t="s">
        <v>1256</v>
      </c>
      <c r="L128" s="195" t="s">
        <v>1257</v>
      </c>
      <c r="M128" s="195" t="s">
        <v>1258</v>
      </c>
      <c r="N128" s="195" t="s">
        <v>1259</v>
      </c>
      <c r="O128" s="195"/>
      <c r="P128" s="195" t="s">
        <v>237</v>
      </c>
    </row>
    <row r="129" spans="1:16">
      <c r="A129" s="195" t="s">
        <v>1260</v>
      </c>
      <c r="B129" s="195" t="s">
        <v>1261</v>
      </c>
      <c r="C129" s="195" t="s">
        <v>1260</v>
      </c>
      <c r="D129" s="195" t="s">
        <v>1262</v>
      </c>
      <c r="E129" s="195" t="s">
        <v>1263</v>
      </c>
      <c r="F129" s="195" t="s">
        <v>1264</v>
      </c>
      <c r="G129" s="196" t="s">
        <v>1265</v>
      </c>
      <c r="H129" s="195"/>
      <c r="I129" s="195"/>
      <c r="J129" s="195"/>
      <c r="K129" s="195"/>
      <c r="L129" s="195"/>
      <c r="M129" s="195"/>
      <c r="N129" s="195"/>
      <c r="O129" s="195"/>
    </row>
    <row r="130" spans="1:16">
      <c r="A130" s="195" t="s">
        <v>1266</v>
      </c>
      <c r="B130" s="195" t="s">
        <v>1267</v>
      </c>
      <c r="C130" s="195" t="s">
        <v>1266</v>
      </c>
      <c r="D130" s="195" t="s">
        <v>1268</v>
      </c>
      <c r="E130" s="195" t="s">
        <v>1269</v>
      </c>
      <c r="F130" s="195" t="s">
        <v>1269</v>
      </c>
      <c r="G130" s="196" t="s">
        <v>1270</v>
      </c>
      <c r="H130" s="195" t="s">
        <v>219</v>
      </c>
      <c r="I130" s="195" t="s">
        <v>1271</v>
      </c>
      <c r="J130" s="195" t="s">
        <v>1272</v>
      </c>
      <c r="K130" s="195" t="s">
        <v>1273</v>
      </c>
      <c r="L130" s="195" t="s">
        <v>1274</v>
      </c>
      <c r="M130" s="195" t="s">
        <v>1275</v>
      </c>
      <c r="N130" s="195" t="s">
        <v>1276</v>
      </c>
      <c r="O130" s="195"/>
    </row>
    <row r="131" spans="1:16">
      <c r="A131" s="195" t="s">
        <v>1277</v>
      </c>
      <c r="B131" s="195" t="s">
        <v>1278</v>
      </c>
      <c r="C131" s="195" t="s">
        <v>1277</v>
      </c>
      <c r="D131" s="195" t="s">
        <v>1279</v>
      </c>
      <c r="E131" s="195" t="s">
        <v>1280</v>
      </c>
      <c r="F131" s="195" t="s">
        <v>1281</v>
      </c>
      <c r="G131" s="195" t="s">
        <v>1282</v>
      </c>
      <c r="H131" s="195" t="s">
        <v>219</v>
      </c>
      <c r="I131" s="195" t="s">
        <v>1283</v>
      </c>
      <c r="J131" s="195" t="s">
        <v>219</v>
      </c>
      <c r="K131" s="195" t="s">
        <v>219</v>
      </c>
      <c r="L131" s="195" t="s">
        <v>219</v>
      </c>
      <c r="M131" s="195" t="s">
        <v>219</v>
      </c>
      <c r="N131" s="195" t="s">
        <v>219</v>
      </c>
      <c r="O131" s="195"/>
    </row>
    <row r="132" spans="1:16">
      <c r="A132" s="195" t="s">
        <v>1284</v>
      </c>
      <c r="B132" s="195" t="s">
        <v>1285</v>
      </c>
      <c r="C132" s="195" t="s">
        <v>1284</v>
      </c>
      <c r="D132" s="195" t="s">
        <v>1286</v>
      </c>
      <c r="E132" s="195" t="s">
        <v>1287</v>
      </c>
      <c r="F132" s="195" t="s">
        <v>1288</v>
      </c>
      <c r="G132" s="196" t="s">
        <v>1289</v>
      </c>
      <c r="H132" s="195" t="s">
        <v>219</v>
      </c>
      <c r="I132" s="195" t="s">
        <v>1290</v>
      </c>
      <c r="J132" s="195" t="s">
        <v>1291</v>
      </c>
      <c r="K132" s="195" t="s">
        <v>1292</v>
      </c>
      <c r="L132" s="195" t="s">
        <v>219</v>
      </c>
      <c r="M132" s="195" t="s">
        <v>219</v>
      </c>
      <c r="N132" s="195" t="s">
        <v>219</v>
      </c>
      <c r="O132" s="195"/>
      <c r="P132" s="195" t="s">
        <v>237</v>
      </c>
    </row>
    <row r="133" spans="1:16">
      <c r="A133" s="195" t="s">
        <v>1293</v>
      </c>
      <c r="B133" s="195" t="s">
        <v>1294</v>
      </c>
      <c r="C133" s="195" t="s">
        <v>1293</v>
      </c>
      <c r="D133" s="195" t="s">
        <v>1295</v>
      </c>
      <c r="E133" s="195" t="s">
        <v>1296</v>
      </c>
      <c r="F133" s="195" t="s">
        <v>1296</v>
      </c>
      <c r="G133" s="195"/>
      <c r="H133" s="195"/>
      <c r="I133" s="195"/>
      <c r="J133" s="195"/>
      <c r="K133" s="195"/>
      <c r="L133" s="195"/>
      <c r="M133" s="195"/>
      <c r="N133" s="195"/>
      <c r="O133" s="195"/>
    </row>
    <row r="134" spans="1:16">
      <c r="A134" s="195" t="s">
        <v>1297</v>
      </c>
      <c r="B134" s="195" t="s">
        <v>1298</v>
      </c>
      <c r="C134" s="195" t="s">
        <v>1297</v>
      </c>
      <c r="D134" s="195" t="s">
        <v>1299</v>
      </c>
      <c r="E134" s="195" t="s">
        <v>1300</v>
      </c>
      <c r="F134" s="195" t="s">
        <v>1301</v>
      </c>
      <c r="G134" s="195" t="s">
        <v>1302</v>
      </c>
      <c r="H134" s="195" t="s">
        <v>219</v>
      </c>
      <c r="I134" s="195" t="s">
        <v>1303</v>
      </c>
      <c r="J134" s="195" t="s">
        <v>1304</v>
      </c>
      <c r="K134" s="195" t="s">
        <v>1305</v>
      </c>
      <c r="L134" s="195" t="s">
        <v>1306</v>
      </c>
      <c r="M134" s="195" t="s">
        <v>219</v>
      </c>
      <c r="N134" s="195" t="s">
        <v>219</v>
      </c>
      <c r="O134" s="195"/>
      <c r="P134" s="195" t="s">
        <v>237</v>
      </c>
    </row>
    <row r="135" spans="1:16">
      <c r="A135" s="195" t="s">
        <v>1307</v>
      </c>
      <c r="B135" s="195" t="s">
        <v>1308</v>
      </c>
      <c r="C135" s="195" t="s">
        <v>1307</v>
      </c>
      <c r="D135" s="195" t="s">
        <v>1309</v>
      </c>
      <c r="E135" s="195" t="s">
        <v>1310</v>
      </c>
      <c r="F135" s="195" t="s">
        <v>1310</v>
      </c>
      <c r="G135" s="195" t="s">
        <v>219</v>
      </c>
      <c r="H135" s="195" t="s">
        <v>219</v>
      </c>
      <c r="I135" s="195" t="s">
        <v>1311</v>
      </c>
      <c r="J135" s="195" t="s">
        <v>1312</v>
      </c>
      <c r="K135" s="195" t="s">
        <v>219</v>
      </c>
      <c r="L135" s="195" t="s">
        <v>219</v>
      </c>
      <c r="M135" s="195" t="s">
        <v>219</v>
      </c>
      <c r="N135" s="195" t="s">
        <v>219</v>
      </c>
      <c r="O135" s="195" t="s">
        <v>237</v>
      </c>
    </row>
    <row r="136" spans="1:16">
      <c r="A136" s="195" t="s">
        <v>1313</v>
      </c>
      <c r="B136" s="195" t="s">
        <v>1314</v>
      </c>
      <c r="C136" s="195" t="s">
        <v>1313</v>
      </c>
      <c r="D136" s="195" t="s">
        <v>1315</v>
      </c>
      <c r="E136" s="195" t="s">
        <v>1316</v>
      </c>
      <c r="F136" s="195" t="s">
        <v>1316</v>
      </c>
      <c r="G136" s="195" t="s">
        <v>219</v>
      </c>
      <c r="H136" s="195" t="s">
        <v>219</v>
      </c>
      <c r="I136" s="195" t="s">
        <v>219</v>
      </c>
      <c r="J136" s="195" t="s">
        <v>219</v>
      </c>
      <c r="K136" s="195" t="s">
        <v>219</v>
      </c>
      <c r="L136" s="195" t="s">
        <v>219</v>
      </c>
      <c r="M136" s="195" t="s">
        <v>219</v>
      </c>
      <c r="N136" s="195" t="s">
        <v>219</v>
      </c>
      <c r="O136" s="195"/>
    </row>
    <row r="137" spans="1:16">
      <c r="A137" s="195" t="s">
        <v>1317</v>
      </c>
      <c r="B137" s="195" t="s">
        <v>1318</v>
      </c>
      <c r="C137" s="195" t="s">
        <v>1317</v>
      </c>
      <c r="D137" s="195" t="s">
        <v>1319</v>
      </c>
      <c r="E137" s="195" t="s">
        <v>1320</v>
      </c>
      <c r="F137" s="195" t="s">
        <v>1321</v>
      </c>
      <c r="G137" s="195" t="s">
        <v>1322</v>
      </c>
      <c r="H137" s="195" t="s">
        <v>219</v>
      </c>
      <c r="I137" s="195" t="s">
        <v>1323</v>
      </c>
      <c r="J137" s="195" t="s">
        <v>1324</v>
      </c>
      <c r="K137" s="195" t="s">
        <v>219</v>
      </c>
      <c r="L137" s="195" t="s">
        <v>219</v>
      </c>
      <c r="M137" s="195" t="s">
        <v>219</v>
      </c>
      <c r="N137" s="195" t="s">
        <v>219</v>
      </c>
      <c r="O137" s="195"/>
      <c r="P137" s="195" t="s">
        <v>237</v>
      </c>
    </row>
    <row r="138" spans="1:16">
      <c r="A138" s="195" t="s">
        <v>1325</v>
      </c>
      <c r="B138" s="195" t="s">
        <v>1326</v>
      </c>
      <c r="C138" s="195" t="s">
        <v>1325</v>
      </c>
      <c r="D138" s="195" t="s">
        <v>1327</v>
      </c>
      <c r="E138" s="195" t="s">
        <v>1328</v>
      </c>
      <c r="F138" s="195" t="s">
        <v>1329</v>
      </c>
      <c r="G138" s="195" t="s">
        <v>1330</v>
      </c>
      <c r="H138" s="195" t="s">
        <v>219</v>
      </c>
      <c r="I138" s="195"/>
      <c r="J138" s="195"/>
      <c r="K138" s="195" t="s">
        <v>1331</v>
      </c>
      <c r="L138" s="195" t="s">
        <v>1332</v>
      </c>
      <c r="M138" s="195" t="s">
        <v>219</v>
      </c>
      <c r="N138" s="195" t="s">
        <v>219</v>
      </c>
      <c r="O138" s="195"/>
    </row>
    <row r="139" spans="1:16">
      <c r="A139" s="195" t="s">
        <v>1333</v>
      </c>
      <c r="B139" s="195" t="s">
        <v>1334</v>
      </c>
      <c r="C139" s="195" t="s">
        <v>1333</v>
      </c>
      <c r="D139" s="195" t="s">
        <v>1335</v>
      </c>
      <c r="E139" s="195" t="s">
        <v>1336</v>
      </c>
      <c r="F139" s="195" t="s">
        <v>1337</v>
      </c>
      <c r="G139" s="196" t="s">
        <v>1338</v>
      </c>
      <c r="H139" s="195" t="s">
        <v>1339</v>
      </c>
      <c r="I139" s="195" t="s">
        <v>1340</v>
      </c>
      <c r="J139" s="195" t="s">
        <v>1341</v>
      </c>
      <c r="K139" s="195" t="s">
        <v>1342</v>
      </c>
      <c r="L139" s="195" t="s">
        <v>1343</v>
      </c>
      <c r="M139" s="195" t="s">
        <v>219</v>
      </c>
      <c r="N139" s="195" t="s">
        <v>219</v>
      </c>
      <c r="O139" s="195"/>
    </row>
    <row r="140" spans="1:16">
      <c r="A140" s="195" t="s">
        <v>1344</v>
      </c>
      <c r="B140" s="195" t="s">
        <v>1345</v>
      </c>
      <c r="C140" s="195" t="s">
        <v>1344</v>
      </c>
      <c r="D140" s="195" t="s">
        <v>1346</v>
      </c>
      <c r="E140" s="195" t="s">
        <v>1347</v>
      </c>
      <c r="F140" s="195" t="s">
        <v>1348</v>
      </c>
      <c r="G140" s="195" t="s">
        <v>1349</v>
      </c>
      <c r="H140" s="195" t="s">
        <v>219</v>
      </c>
      <c r="I140" s="195" t="s">
        <v>1350</v>
      </c>
      <c r="J140" s="195" t="s">
        <v>1351</v>
      </c>
      <c r="K140" s="195" t="s">
        <v>219</v>
      </c>
      <c r="L140" s="195" t="s">
        <v>219</v>
      </c>
      <c r="M140" s="195" t="s">
        <v>219</v>
      </c>
      <c r="N140" s="195" t="s">
        <v>219</v>
      </c>
      <c r="O140" s="195"/>
    </row>
    <row r="141" spans="1:16">
      <c r="A141" s="195" t="s">
        <v>1352</v>
      </c>
      <c r="B141" s="197" t="s">
        <v>1353</v>
      </c>
      <c r="C141" s="195" t="s">
        <v>1352</v>
      </c>
      <c r="D141" s="195" t="s">
        <v>1354</v>
      </c>
      <c r="E141" s="195" t="s">
        <v>1355</v>
      </c>
      <c r="F141" s="195" t="s">
        <v>1355</v>
      </c>
      <c r="G141" s="195" t="s">
        <v>1356</v>
      </c>
      <c r="H141" s="195" t="s">
        <v>219</v>
      </c>
      <c r="I141" s="195" t="s">
        <v>1357</v>
      </c>
      <c r="J141" s="195" t="s">
        <v>1358</v>
      </c>
      <c r="K141" s="195" t="s">
        <v>219</v>
      </c>
      <c r="L141" s="195" t="s">
        <v>219</v>
      </c>
      <c r="M141" s="195" t="s">
        <v>219</v>
      </c>
      <c r="N141" s="195" t="s">
        <v>219</v>
      </c>
      <c r="O141" s="195" t="s">
        <v>237</v>
      </c>
      <c r="P141" s="195" t="s">
        <v>237</v>
      </c>
    </row>
    <row r="142" spans="1:16">
      <c r="A142" s="195" t="s">
        <v>1359</v>
      </c>
      <c r="B142" s="195" t="s">
        <v>1360</v>
      </c>
      <c r="C142" s="195" t="s">
        <v>1359</v>
      </c>
      <c r="D142" s="195" t="s">
        <v>1361</v>
      </c>
      <c r="E142" s="195" t="s">
        <v>1362</v>
      </c>
      <c r="F142" s="195" t="s">
        <v>1363</v>
      </c>
      <c r="G142" s="196" t="s">
        <v>1364</v>
      </c>
      <c r="H142" s="195" t="s">
        <v>219</v>
      </c>
      <c r="I142" s="195" t="s">
        <v>1365</v>
      </c>
      <c r="J142" s="195" t="s">
        <v>1366</v>
      </c>
      <c r="K142" s="195" t="s">
        <v>219</v>
      </c>
      <c r="L142" s="195" t="s">
        <v>219</v>
      </c>
      <c r="M142" s="195" t="s">
        <v>219</v>
      </c>
      <c r="N142" s="195" t="s">
        <v>219</v>
      </c>
      <c r="O142" s="195"/>
    </row>
    <row r="143" spans="1:16">
      <c r="A143" s="195" t="s">
        <v>1367</v>
      </c>
      <c r="B143" s="195" t="s">
        <v>1368</v>
      </c>
      <c r="C143" s="195" t="s">
        <v>1367</v>
      </c>
      <c r="D143" s="195" t="s">
        <v>1369</v>
      </c>
      <c r="E143" s="195" t="s">
        <v>1370</v>
      </c>
      <c r="F143" s="195" t="s">
        <v>1371</v>
      </c>
      <c r="G143" s="195" t="s">
        <v>1372</v>
      </c>
      <c r="H143" s="195" t="s">
        <v>219</v>
      </c>
      <c r="I143" s="195" t="s">
        <v>1373</v>
      </c>
      <c r="J143" s="195" t="s">
        <v>1374</v>
      </c>
      <c r="K143" s="195" t="s">
        <v>219</v>
      </c>
      <c r="L143" s="195" t="s">
        <v>219</v>
      </c>
      <c r="M143" s="195" t="s">
        <v>219</v>
      </c>
      <c r="N143" s="195" t="s">
        <v>219</v>
      </c>
      <c r="O143" s="195"/>
      <c r="P143" s="195" t="s">
        <v>237</v>
      </c>
    </row>
    <row r="144" spans="1:16">
      <c r="A144" s="195" t="s">
        <v>1375</v>
      </c>
      <c r="B144" s="195" t="s">
        <v>1376</v>
      </c>
      <c r="C144" s="195" t="s">
        <v>1375</v>
      </c>
      <c r="D144" s="195" t="s">
        <v>1377</v>
      </c>
      <c r="E144" s="195" t="s">
        <v>1378</v>
      </c>
      <c r="F144" s="195" t="s">
        <v>1379</v>
      </c>
      <c r="G144" s="195" t="s">
        <v>1380</v>
      </c>
      <c r="H144" s="195" t="s">
        <v>219</v>
      </c>
      <c r="I144" s="195" t="s">
        <v>1381</v>
      </c>
      <c r="J144" s="195" t="s">
        <v>1382</v>
      </c>
      <c r="K144" s="195" t="s">
        <v>219</v>
      </c>
      <c r="L144" s="195" t="s">
        <v>219</v>
      </c>
      <c r="M144" s="195" t="s">
        <v>219</v>
      </c>
      <c r="N144" s="195" t="s">
        <v>219</v>
      </c>
      <c r="O144" s="195" t="s">
        <v>237</v>
      </c>
      <c r="P144" s="195" t="s">
        <v>237</v>
      </c>
    </row>
    <row r="145" spans="1:16">
      <c r="A145" s="195" t="s">
        <v>1383</v>
      </c>
      <c r="B145" s="195" t="s">
        <v>1384</v>
      </c>
      <c r="C145" s="195" t="s">
        <v>1383</v>
      </c>
      <c r="D145" s="195" t="s">
        <v>1385</v>
      </c>
      <c r="E145" s="195" t="s">
        <v>1386</v>
      </c>
      <c r="F145" s="195" t="s">
        <v>1387</v>
      </c>
      <c r="G145" s="196" t="s">
        <v>1388</v>
      </c>
      <c r="H145" s="195" t="s">
        <v>219</v>
      </c>
      <c r="I145" s="195" t="s">
        <v>1389</v>
      </c>
      <c r="J145" s="195" t="s">
        <v>1390</v>
      </c>
      <c r="K145" s="195" t="s">
        <v>219</v>
      </c>
      <c r="L145" s="195" t="s">
        <v>219</v>
      </c>
      <c r="M145" s="195" t="s">
        <v>219</v>
      </c>
      <c r="N145" s="195" t="s">
        <v>219</v>
      </c>
      <c r="O145" s="195"/>
      <c r="P145" s="195" t="s">
        <v>237</v>
      </c>
    </row>
    <row r="146" spans="1:16">
      <c r="A146" s="195" t="s">
        <v>1391</v>
      </c>
      <c r="B146" s="195" t="s">
        <v>1392</v>
      </c>
      <c r="C146" s="195" t="s">
        <v>1391</v>
      </c>
      <c r="D146" s="195" t="s">
        <v>1393</v>
      </c>
      <c r="E146" s="195" t="s">
        <v>1394</v>
      </c>
      <c r="F146" s="195" t="s">
        <v>1395</v>
      </c>
      <c r="G146" s="195" t="s">
        <v>1396</v>
      </c>
      <c r="H146" s="195" t="s">
        <v>1397</v>
      </c>
      <c r="I146" s="195" t="s">
        <v>1398</v>
      </c>
      <c r="J146" s="195" t="s">
        <v>1399</v>
      </c>
      <c r="K146" s="195" t="s">
        <v>219</v>
      </c>
      <c r="L146" s="195" t="s">
        <v>219</v>
      </c>
      <c r="M146" s="195" t="s">
        <v>219</v>
      </c>
      <c r="N146" s="195" t="s">
        <v>219</v>
      </c>
      <c r="O146" s="195"/>
    </row>
    <row r="147" spans="1:16">
      <c r="A147" s="195" t="s">
        <v>1400</v>
      </c>
      <c r="B147" s="195" t="s">
        <v>1401</v>
      </c>
      <c r="C147" s="195" t="s">
        <v>1400</v>
      </c>
      <c r="D147" s="195" t="s">
        <v>1402</v>
      </c>
      <c r="E147" s="195" t="s">
        <v>1403</v>
      </c>
      <c r="F147" s="195" t="s">
        <v>1404</v>
      </c>
      <c r="G147" s="196" t="s">
        <v>1405</v>
      </c>
      <c r="H147" s="195" t="s">
        <v>219</v>
      </c>
      <c r="I147" s="195" t="s">
        <v>1406</v>
      </c>
      <c r="J147" s="195" t="s">
        <v>1407</v>
      </c>
      <c r="K147" s="195" t="s">
        <v>1408</v>
      </c>
      <c r="L147" s="195" t="s">
        <v>1409</v>
      </c>
      <c r="M147" s="195" t="s">
        <v>219</v>
      </c>
      <c r="N147" s="195" t="s">
        <v>219</v>
      </c>
      <c r="O147" s="195"/>
      <c r="P147" s="195" t="s">
        <v>237</v>
      </c>
    </row>
    <row r="148" spans="1:16">
      <c r="A148" s="195" t="s">
        <v>1410</v>
      </c>
      <c r="B148" s="195" t="s">
        <v>1411</v>
      </c>
      <c r="C148" s="195" t="s">
        <v>1410</v>
      </c>
      <c r="D148" s="195" t="s">
        <v>1412</v>
      </c>
      <c r="E148" s="195" t="s">
        <v>1413</v>
      </c>
      <c r="F148" s="195" t="s">
        <v>1414</v>
      </c>
      <c r="G148" s="195" t="s">
        <v>1415</v>
      </c>
      <c r="H148" s="195" t="s">
        <v>219</v>
      </c>
      <c r="I148" s="195" t="s">
        <v>1416</v>
      </c>
      <c r="J148" s="195" t="s">
        <v>1417</v>
      </c>
      <c r="K148" s="195" t="s">
        <v>219</v>
      </c>
      <c r="L148" s="195" t="s">
        <v>219</v>
      </c>
      <c r="M148" s="195" t="s">
        <v>219</v>
      </c>
      <c r="N148" s="195" t="s">
        <v>219</v>
      </c>
      <c r="O148" s="195"/>
    </row>
    <row r="149" spans="1:16">
      <c r="A149" s="195" t="s">
        <v>1418</v>
      </c>
      <c r="B149" s="195" t="s">
        <v>1419</v>
      </c>
      <c r="C149" s="195" t="s">
        <v>1418</v>
      </c>
      <c r="D149" s="195" t="s">
        <v>1420</v>
      </c>
      <c r="E149" s="195" t="s">
        <v>1421</v>
      </c>
      <c r="F149" s="195" t="s">
        <v>1422</v>
      </c>
      <c r="G149" s="195" t="s">
        <v>1423</v>
      </c>
      <c r="H149" s="195" t="s">
        <v>219</v>
      </c>
      <c r="I149" s="195" t="s">
        <v>1424</v>
      </c>
      <c r="J149" s="195" t="s">
        <v>219</v>
      </c>
      <c r="K149" s="195" t="s">
        <v>219</v>
      </c>
      <c r="L149" s="195" t="s">
        <v>219</v>
      </c>
      <c r="M149" s="195" t="s">
        <v>219</v>
      </c>
      <c r="N149" s="195" t="s">
        <v>219</v>
      </c>
      <c r="O149" s="195"/>
    </row>
    <row r="150" spans="1:16">
      <c r="A150" s="195" t="s">
        <v>1425</v>
      </c>
      <c r="B150" s="195" t="s">
        <v>1426</v>
      </c>
      <c r="C150" s="195" t="s">
        <v>1425</v>
      </c>
      <c r="D150" s="195" t="s">
        <v>1427</v>
      </c>
      <c r="E150" s="195" t="s">
        <v>1428</v>
      </c>
      <c r="F150" s="195" t="s">
        <v>1429</v>
      </c>
      <c r="G150" s="196" t="s">
        <v>1430</v>
      </c>
      <c r="H150" s="195" t="s">
        <v>219</v>
      </c>
      <c r="I150" s="195" t="s">
        <v>1431</v>
      </c>
      <c r="J150" s="195" t="s">
        <v>1432</v>
      </c>
      <c r="K150" s="195" t="s">
        <v>1433</v>
      </c>
      <c r="L150" s="195" t="s">
        <v>1434</v>
      </c>
      <c r="M150" s="195" t="s">
        <v>219</v>
      </c>
      <c r="N150" s="195" t="s">
        <v>219</v>
      </c>
      <c r="O150" s="195"/>
      <c r="P150" s="195" t="s">
        <v>237</v>
      </c>
    </row>
    <row r="151" spans="1:16">
      <c r="A151" s="195" t="s">
        <v>1435</v>
      </c>
      <c r="B151" s="195" t="s">
        <v>1436</v>
      </c>
      <c r="C151" s="195" t="s">
        <v>1435</v>
      </c>
      <c r="D151" s="195" t="s">
        <v>1437</v>
      </c>
      <c r="E151" s="195" t="s">
        <v>1438</v>
      </c>
      <c r="F151" s="195" t="s">
        <v>1438</v>
      </c>
      <c r="G151" s="195" t="s">
        <v>1439</v>
      </c>
      <c r="H151" s="195" t="s">
        <v>219</v>
      </c>
      <c r="I151" s="195" t="s">
        <v>1440</v>
      </c>
      <c r="J151" s="195" t="s">
        <v>1441</v>
      </c>
      <c r="K151" s="195" t="s">
        <v>1442</v>
      </c>
      <c r="L151" s="195" t="s">
        <v>1443</v>
      </c>
      <c r="M151" s="195" t="s">
        <v>219</v>
      </c>
      <c r="N151" s="195" t="s">
        <v>219</v>
      </c>
      <c r="O151" s="195"/>
      <c r="P151" s="195" t="s">
        <v>237</v>
      </c>
    </row>
    <row r="152" spans="1:16">
      <c r="A152" s="195" t="s">
        <v>1444</v>
      </c>
      <c r="B152" s="195" t="s">
        <v>1445</v>
      </c>
      <c r="C152" s="195" t="s">
        <v>1444</v>
      </c>
      <c r="D152" s="195" t="s">
        <v>1446</v>
      </c>
      <c r="E152" s="195" t="s">
        <v>1447</v>
      </c>
      <c r="F152" s="195" t="s">
        <v>1448</v>
      </c>
      <c r="G152" s="196" t="s">
        <v>1449</v>
      </c>
      <c r="H152" s="195" t="s">
        <v>219</v>
      </c>
      <c r="I152" s="195" t="s">
        <v>1450</v>
      </c>
      <c r="J152" s="195" t="s">
        <v>1451</v>
      </c>
      <c r="K152" s="195" t="s">
        <v>1452</v>
      </c>
      <c r="L152" s="195" t="s">
        <v>1453</v>
      </c>
      <c r="M152" s="195" t="s">
        <v>219</v>
      </c>
      <c r="N152" s="195" t="s">
        <v>219</v>
      </c>
      <c r="O152" s="195"/>
    </row>
    <row r="153" spans="1:16">
      <c r="A153" s="195" t="s">
        <v>1454</v>
      </c>
      <c r="B153" s="195" t="s">
        <v>1455</v>
      </c>
      <c r="C153" s="195" t="s">
        <v>1454</v>
      </c>
      <c r="D153" s="195" t="s">
        <v>1456</v>
      </c>
      <c r="E153" s="195" t="s">
        <v>1457</v>
      </c>
      <c r="F153" s="195" t="s">
        <v>1458</v>
      </c>
      <c r="G153" s="195" t="s">
        <v>1459</v>
      </c>
      <c r="H153" s="195" t="s">
        <v>219</v>
      </c>
      <c r="I153" s="195" t="s">
        <v>1460</v>
      </c>
      <c r="J153" s="195" t="s">
        <v>1461</v>
      </c>
      <c r="K153" s="195" t="s">
        <v>1462</v>
      </c>
      <c r="L153" s="195" t="s">
        <v>1463</v>
      </c>
      <c r="M153" s="195" t="s">
        <v>219</v>
      </c>
      <c r="N153" s="195" t="s">
        <v>219</v>
      </c>
      <c r="O153" s="195"/>
      <c r="P153" s="195" t="s">
        <v>237</v>
      </c>
    </row>
    <row r="154" spans="1:16">
      <c r="A154" s="195" t="s">
        <v>1464</v>
      </c>
      <c r="B154" s="195" t="s">
        <v>1465</v>
      </c>
      <c r="C154" s="195" t="s">
        <v>1464</v>
      </c>
      <c r="D154" s="195" t="s">
        <v>1466</v>
      </c>
      <c r="E154" s="195" t="s">
        <v>1467</v>
      </c>
      <c r="F154" s="195" t="s">
        <v>1468</v>
      </c>
      <c r="G154" s="196" t="s">
        <v>1469</v>
      </c>
      <c r="H154" s="195" t="s">
        <v>219</v>
      </c>
      <c r="I154" s="195" t="s">
        <v>1470</v>
      </c>
      <c r="J154" s="195" t="s">
        <v>1471</v>
      </c>
      <c r="K154" s="195" t="s">
        <v>1472</v>
      </c>
      <c r="L154" s="195" t="s">
        <v>1473</v>
      </c>
      <c r="M154" s="195" t="s">
        <v>219</v>
      </c>
      <c r="N154" s="195" t="s">
        <v>219</v>
      </c>
      <c r="O154" s="195" t="s">
        <v>237</v>
      </c>
    </row>
    <row r="155" spans="1:16">
      <c r="A155" s="195" t="s">
        <v>1474</v>
      </c>
      <c r="B155" s="195" t="s">
        <v>1475</v>
      </c>
      <c r="C155" s="195" t="s">
        <v>1474</v>
      </c>
      <c r="D155" s="195" t="s">
        <v>1476</v>
      </c>
      <c r="E155" s="195" t="s">
        <v>1477</v>
      </c>
      <c r="F155" s="195" t="s">
        <v>1478</v>
      </c>
      <c r="G155" s="196" t="s">
        <v>1479</v>
      </c>
      <c r="H155" s="195" t="s">
        <v>219</v>
      </c>
      <c r="I155" s="195" t="s">
        <v>1480</v>
      </c>
      <c r="J155" s="195" t="s">
        <v>1481</v>
      </c>
      <c r="K155" s="195" t="s">
        <v>219</v>
      </c>
      <c r="L155" s="195" t="s">
        <v>219</v>
      </c>
      <c r="M155" s="195" t="s">
        <v>219</v>
      </c>
      <c r="N155" s="195" t="s">
        <v>219</v>
      </c>
      <c r="O155" s="195"/>
      <c r="P155" s="195" t="s">
        <v>237</v>
      </c>
    </row>
    <row r="156" spans="1:16">
      <c r="A156" s="195" t="s">
        <v>1482</v>
      </c>
      <c r="B156" s="195" t="s">
        <v>1483</v>
      </c>
      <c r="C156" s="195" t="s">
        <v>1482</v>
      </c>
      <c r="D156" s="195" t="s">
        <v>1484</v>
      </c>
      <c r="E156" s="195" t="s">
        <v>1485</v>
      </c>
      <c r="F156" s="195" t="s">
        <v>1486</v>
      </c>
      <c r="G156" s="196" t="s">
        <v>1487</v>
      </c>
      <c r="H156" s="196" t="s">
        <v>1488</v>
      </c>
      <c r="I156" s="195" t="s">
        <v>1489</v>
      </c>
      <c r="J156" s="195" t="s">
        <v>1490</v>
      </c>
      <c r="K156" s="195" t="s">
        <v>1491</v>
      </c>
      <c r="L156" s="195" t="s">
        <v>1492</v>
      </c>
      <c r="M156" s="195" t="s">
        <v>1493</v>
      </c>
      <c r="N156" s="195" t="s">
        <v>219</v>
      </c>
      <c r="O156" s="195"/>
      <c r="P156" s="195" t="s">
        <v>237</v>
      </c>
    </row>
    <row r="157" spans="1:16">
      <c r="A157" s="195" t="s">
        <v>1494</v>
      </c>
      <c r="B157" s="195" t="s">
        <v>1495</v>
      </c>
      <c r="C157" s="195" t="s">
        <v>1494</v>
      </c>
      <c r="D157" s="195" t="s">
        <v>1496</v>
      </c>
      <c r="E157" s="195" t="s">
        <v>1497</v>
      </c>
      <c r="F157" s="195" t="s">
        <v>1498</v>
      </c>
      <c r="G157" s="195" t="s">
        <v>1499</v>
      </c>
      <c r="H157" s="195" t="s">
        <v>219</v>
      </c>
      <c r="I157" s="195" t="s">
        <v>1500</v>
      </c>
      <c r="J157" s="195" t="s">
        <v>1501</v>
      </c>
      <c r="K157" s="195" t="s">
        <v>1502</v>
      </c>
      <c r="L157" s="195" t="s">
        <v>1503</v>
      </c>
      <c r="M157" s="195" t="s">
        <v>219</v>
      </c>
      <c r="N157" s="195" t="s">
        <v>219</v>
      </c>
      <c r="O157" s="195" t="s">
        <v>237</v>
      </c>
      <c r="P157" s="195" t="s">
        <v>237</v>
      </c>
    </row>
    <row r="158" spans="1:16">
      <c r="A158" s="195" t="s">
        <v>1504</v>
      </c>
      <c r="B158" s="197" t="s">
        <v>69</v>
      </c>
      <c r="C158" s="195" t="s">
        <v>1504</v>
      </c>
      <c r="D158" s="195" t="s">
        <v>1505</v>
      </c>
      <c r="E158" s="195" t="s">
        <v>1506</v>
      </c>
      <c r="F158" s="195" t="s">
        <v>1507</v>
      </c>
      <c r="G158" s="195" t="s">
        <v>1508</v>
      </c>
      <c r="H158" s="195" t="s">
        <v>219</v>
      </c>
      <c r="I158" s="195" t="s">
        <v>1509</v>
      </c>
      <c r="J158" s="195" t="s">
        <v>1510</v>
      </c>
      <c r="K158" s="195" t="s">
        <v>1511</v>
      </c>
      <c r="L158" s="195" t="s">
        <v>1512</v>
      </c>
      <c r="M158" s="195" t="s">
        <v>219</v>
      </c>
      <c r="N158" s="195" t="s">
        <v>219</v>
      </c>
      <c r="O158" s="195"/>
      <c r="P158" s="195" t="s">
        <v>237</v>
      </c>
    </row>
    <row r="159" spans="1:16">
      <c r="A159" s="195" t="s">
        <v>1513</v>
      </c>
      <c r="B159" s="195" t="s">
        <v>1514</v>
      </c>
      <c r="C159" s="195" t="s">
        <v>1513</v>
      </c>
      <c r="D159" s="195" t="s">
        <v>1515</v>
      </c>
      <c r="E159" s="195" t="s">
        <v>1516</v>
      </c>
      <c r="F159" s="195" t="s">
        <v>1517</v>
      </c>
      <c r="G159" s="196" t="s">
        <v>1518</v>
      </c>
      <c r="H159" s="195" t="s">
        <v>219</v>
      </c>
      <c r="I159" s="195" t="s">
        <v>1519</v>
      </c>
      <c r="J159" s="195" t="s">
        <v>1520</v>
      </c>
      <c r="K159" s="195" t="s">
        <v>1521</v>
      </c>
      <c r="L159" s="195" t="s">
        <v>1522</v>
      </c>
      <c r="M159" s="195" t="s">
        <v>1523</v>
      </c>
      <c r="N159" s="195" t="s">
        <v>219</v>
      </c>
      <c r="O159" s="195"/>
      <c r="P159" s="195" t="s">
        <v>237</v>
      </c>
    </row>
    <row r="160" spans="1:16">
      <c r="A160" s="195" t="s">
        <v>1524</v>
      </c>
      <c r="B160" s="195" t="s">
        <v>1525</v>
      </c>
      <c r="C160" s="195" t="s">
        <v>1524</v>
      </c>
      <c r="D160" s="195" t="s">
        <v>1526</v>
      </c>
      <c r="E160" s="195" t="s">
        <v>1527</v>
      </c>
      <c r="F160" s="195" t="s">
        <v>1528</v>
      </c>
      <c r="G160" s="195" t="s">
        <v>219</v>
      </c>
      <c r="H160" s="195" t="s">
        <v>219</v>
      </c>
      <c r="I160" s="195" t="s">
        <v>1529</v>
      </c>
      <c r="J160" s="195" t="s">
        <v>219</v>
      </c>
      <c r="K160" s="195" t="s">
        <v>219</v>
      </c>
      <c r="L160" s="195" t="s">
        <v>219</v>
      </c>
      <c r="M160" s="195" t="s">
        <v>219</v>
      </c>
      <c r="N160" s="195" t="s">
        <v>219</v>
      </c>
      <c r="O160" s="195"/>
    </row>
    <row r="161" spans="1:16">
      <c r="A161" s="195" t="s">
        <v>1530</v>
      </c>
      <c r="B161" s="195" t="s">
        <v>1531</v>
      </c>
      <c r="C161" s="195" t="s">
        <v>1530</v>
      </c>
      <c r="D161" s="195" t="s">
        <v>1532</v>
      </c>
      <c r="E161" s="195" t="s">
        <v>1533</v>
      </c>
      <c r="F161" s="195" t="s">
        <v>219</v>
      </c>
      <c r="G161" s="195" t="s">
        <v>219</v>
      </c>
      <c r="H161" s="195" t="s">
        <v>219</v>
      </c>
      <c r="I161" s="195"/>
      <c r="J161" s="195" t="s">
        <v>219</v>
      </c>
      <c r="K161" s="195" t="s">
        <v>219</v>
      </c>
      <c r="L161" s="195" t="s">
        <v>219</v>
      </c>
      <c r="M161" s="195" t="s">
        <v>219</v>
      </c>
      <c r="N161" s="195" t="s">
        <v>219</v>
      </c>
      <c r="O161" s="195"/>
    </row>
    <row r="162" spans="1:16">
      <c r="A162" s="195" t="s">
        <v>1534</v>
      </c>
      <c r="B162" s="195" t="s">
        <v>1535</v>
      </c>
      <c r="C162" s="195" t="s">
        <v>1534</v>
      </c>
      <c r="D162" s="195" t="s">
        <v>1536</v>
      </c>
      <c r="E162" s="195" t="s">
        <v>1537</v>
      </c>
      <c r="F162" s="195" t="s">
        <v>1537</v>
      </c>
      <c r="G162" s="195" t="s">
        <v>219</v>
      </c>
      <c r="H162" s="195" t="s">
        <v>219</v>
      </c>
      <c r="I162" s="195"/>
      <c r="J162" s="195"/>
      <c r="K162" s="195"/>
      <c r="L162" s="195"/>
      <c r="M162" s="195"/>
      <c r="N162" s="195"/>
      <c r="O162" s="195"/>
    </row>
    <row r="163" spans="1:16">
      <c r="A163" s="195" t="s">
        <v>1538</v>
      </c>
      <c r="B163" s="195" t="s">
        <v>1539</v>
      </c>
      <c r="C163" s="195" t="s">
        <v>1538</v>
      </c>
      <c r="D163" s="195" t="s">
        <v>1540</v>
      </c>
      <c r="E163" s="195" t="s">
        <v>1541</v>
      </c>
      <c r="F163" s="195" t="s">
        <v>1542</v>
      </c>
      <c r="G163" s="195" t="s">
        <v>1543</v>
      </c>
      <c r="H163" s="195" t="s">
        <v>219</v>
      </c>
      <c r="I163" s="195" t="s">
        <v>1544</v>
      </c>
      <c r="J163" s="195" t="s">
        <v>219</v>
      </c>
      <c r="K163" s="195" t="s">
        <v>1545</v>
      </c>
      <c r="L163" s="195" t="s">
        <v>219</v>
      </c>
      <c r="M163" s="195" t="s">
        <v>219</v>
      </c>
      <c r="N163" s="195" t="s">
        <v>219</v>
      </c>
      <c r="O163" s="195"/>
      <c r="P163" s="195" t="s">
        <v>237</v>
      </c>
    </row>
    <row r="164" spans="1:16">
      <c r="A164" s="195" t="s">
        <v>1546</v>
      </c>
      <c r="B164" s="195" t="s">
        <v>1547</v>
      </c>
      <c r="C164" s="195" t="s">
        <v>1546</v>
      </c>
      <c r="D164" s="195" t="s">
        <v>1548</v>
      </c>
      <c r="E164" s="195" t="s">
        <v>1549</v>
      </c>
      <c r="F164" s="195" t="s">
        <v>1550</v>
      </c>
      <c r="G164" s="196" t="s">
        <v>1551</v>
      </c>
      <c r="H164" s="195" t="s">
        <v>219</v>
      </c>
      <c r="I164" s="195" t="s">
        <v>1552</v>
      </c>
      <c r="J164" s="195" t="s">
        <v>1553</v>
      </c>
      <c r="K164" s="195" t="s">
        <v>219</v>
      </c>
      <c r="L164" s="195" t="s">
        <v>219</v>
      </c>
      <c r="M164" s="195" t="s">
        <v>219</v>
      </c>
      <c r="N164" s="195" t="s">
        <v>219</v>
      </c>
      <c r="O164" s="195"/>
    </row>
    <row r="165" spans="1:16">
      <c r="A165" s="195" t="s">
        <v>1554</v>
      </c>
      <c r="B165" s="195" t="s">
        <v>1555</v>
      </c>
      <c r="C165" s="195" t="s">
        <v>1554</v>
      </c>
      <c r="D165" s="195" t="s">
        <v>1556</v>
      </c>
      <c r="E165" s="195" t="s">
        <v>1557</v>
      </c>
      <c r="F165" s="195"/>
      <c r="G165" s="196" t="s">
        <v>1558</v>
      </c>
      <c r="H165" s="195"/>
      <c r="I165" s="195" t="s">
        <v>1559</v>
      </c>
      <c r="J165" s="195" t="s">
        <v>1557</v>
      </c>
      <c r="K165" s="195" t="s">
        <v>219</v>
      </c>
      <c r="L165" s="195" t="s">
        <v>219</v>
      </c>
      <c r="M165" s="195" t="s">
        <v>219</v>
      </c>
      <c r="N165" s="195" t="s">
        <v>219</v>
      </c>
      <c r="O165" s="195"/>
    </row>
    <row r="166" spans="1:16">
      <c r="A166" s="195" t="s">
        <v>1560</v>
      </c>
      <c r="B166" s="195" t="s">
        <v>1561</v>
      </c>
      <c r="C166" s="195" t="s">
        <v>1560</v>
      </c>
      <c r="D166" s="195" t="s">
        <v>1562</v>
      </c>
      <c r="E166" s="195" t="s">
        <v>1563</v>
      </c>
      <c r="F166" s="195" t="s">
        <v>219</v>
      </c>
      <c r="G166" s="195" t="s">
        <v>1564</v>
      </c>
      <c r="H166" s="195" t="s">
        <v>219</v>
      </c>
      <c r="I166" s="195" t="s">
        <v>1565</v>
      </c>
      <c r="J166" s="195" t="s">
        <v>1566</v>
      </c>
      <c r="K166" s="195" t="s">
        <v>1567</v>
      </c>
      <c r="L166" s="195" t="s">
        <v>1568</v>
      </c>
      <c r="M166" s="195" t="s">
        <v>219</v>
      </c>
      <c r="N166" s="195" t="s">
        <v>219</v>
      </c>
      <c r="O166" s="195"/>
      <c r="P166" s="195" t="s">
        <v>237</v>
      </c>
    </row>
    <row r="167" spans="1:16">
      <c r="A167" s="195" t="s">
        <v>1569</v>
      </c>
      <c r="B167" s="200" t="s">
        <v>1570</v>
      </c>
      <c r="C167" s="195" t="s">
        <v>1569</v>
      </c>
      <c r="D167" s="195" t="s">
        <v>1571</v>
      </c>
      <c r="E167" s="195" t="s">
        <v>1572</v>
      </c>
      <c r="F167" s="195" t="s">
        <v>1573</v>
      </c>
      <c r="G167" s="196" t="s">
        <v>1574</v>
      </c>
      <c r="H167" s="195" t="s">
        <v>219</v>
      </c>
      <c r="I167" s="195" t="s">
        <v>1575</v>
      </c>
      <c r="J167" s="195" t="s">
        <v>1576</v>
      </c>
      <c r="K167" s="195" t="s">
        <v>219</v>
      </c>
      <c r="L167" s="195" t="s">
        <v>219</v>
      </c>
      <c r="M167" s="195" t="s">
        <v>219</v>
      </c>
      <c r="N167" s="195" t="s">
        <v>219</v>
      </c>
      <c r="O167" s="195"/>
      <c r="P167" s="195" t="s">
        <v>237</v>
      </c>
    </row>
    <row r="168" spans="1:16">
      <c r="A168" s="195" t="s">
        <v>1577</v>
      </c>
      <c r="B168" s="195" t="s">
        <v>1578</v>
      </c>
      <c r="C168" s="195" t="s">
        <v>1577</v>
      </c>
      <c r="D168" s="195" t="s">
        <v>1579</v>
      </c>
      <c r="E168" s="195" t="s">
        <v>1580</v>
      </c>
      <c r="F168" s="195" t="s">
        <v>1581</v>
      </c>
      <c r="G168" s="195" t="s">
        <v>1582</v>
      </c>
      <c r="H168" s="195" t="s">
        <v>219</v>
      </c>
      <c r="I168" s="195" t="s">
        <v>1583</v>
      </c>
      <c r="J168" s="195" t="s">
        <v>1584</v>
      </c>
      <c r="K168" s="195" t="s">
        <v>219</v>
      </c>
      <c r="L168" s="195" t="s">
        <v>219</v>
      </c>
      <c r="M168" s="195" t="s">
        <v>219</v>
      </c>
      <c r="N168" s="195" t="s">
        <v>219</v>
      </c>
      <c r="O168" s="195"/>
    </row>
    <row r="169" spans="1:16">
      <c r="A169" s="195" t="s">
        <v>1585</v>
      </c>
      <c r="B169" s="195" t="s">
        <v>1586</v>
      </c>
      <c r="C169" s="195" t="s">
        <v>1585</v>
      </c>
      <c r="D169" s="195" t="s">
        <v>1587</v>
      </c>
      <c r="E169" s="195" t="s">
        <v>1588</v>
      </c>
      <c r="F169" s="195" t="s">
        <v>219</v>
      </c>
      <c r="G169" s="196" t="s">
        <v>1589</v>
      </c>
      <c r="H169" s="195" t="s">
        <v>219</v>
      </c>
      <c r="I169" s="195" t="s">
        <v>1590</v>
      </c>
      <c r="J169" s="195" t="s">
        <v>1588</v>
      </c>
      <c r="K169" s="195" t="s">
        <v>219</v>
      </c>
      <c r="L169" s="195" t="s">
        <v>219</v>
      </c>
      <c r="M169" s="195" t="s">
        <v>219</v>
      </c>
      <c r="N169" s="195" t="s">
        <v>219</v>
      </c>
      <c r="O169" s="195"/>
      <c r="P169" s="195" t="s">
        <v>237</v>
      </c>
    </row>
    <row r="170" spans="1:16">
      <c r="A170" s="195" t="s">
        <v>1591</v>
      </c>
      <c r="B170" s="195" t="s">
        <v>1592</v>
      </c>
      <c r="C170" s="195" t="s">
        <v>1591</v>
      </c>
      <c r="D170" s="195" t="s">
        <v>1593</v>
      </c>
      <c r="E170" s="195" t="s">
        <v>1594</v>
      </c>
      <c r="F170" s="195" t="s">
        <v>219</v>
      </c>
      <c r="G170" s="196" t="s">
        <v>1595</v>
      </c>
      <c r="H170" s="196" t="s">
        <v>1596</v>
      </c>
      <c r="I170" s="195" t="s">
        <v>1597</v>
      </c>
      <c r="J170" s="195" t="s">
        <v>1598</v>
      </c>
      <c r="K170" s="195" t="s">
        <v>1599</v>
      </c>
      <c r="L170" s="195" t="s">
        <v>1594</v>
      </c>
      <c r="M170" s="195" t="s">
        <v>219</v>
      </c>
      <c r="N170" s="195" t="s">
        <v>219</v>
      </c>
      <c r="O170" s="195"/>
    </row>
    <row r="171" spans="1:16">
      <c r="A171" s="195" t="s">
        <v>1600</v>
      </c>
      <c r="B171" s="195" t="s">
        <v>1601</v>
      </c>
      <c r="C171" s="195" t="s">
        <v>1600</v>
      </c>
      <c r="D171" s="195" t="s">
        <v>1602</v>
      </c>
      <c r="E171" s="195" t="s">
        <v>1603</v>
      </c>
      <c r="F171" s="195" t="s">
        <v>1603</v>
      </c>
      <c r="G171" s="196" t="s">
        <v>1604</v>
      </c>
      <c r="H171" s="195" t="s">
        <v>219</v>
      </c>
      <c r="I171" s="195" t="s">
        <v>1605</v>
      </c>
      <c r="J171" s="195" t="s">
        <v>1606</v>
      </c>
      <c r="K171" s="195" t="s">
        <v>1607</v>
      </c>
      <c r="L171" s="195" t="s">
        <v>1608</v>
      </c>
      <c r="M171" s="195" t="s">
        <v>219</v>
      </c>
      <c r="N171" s="195" t="s">
        <v>219</v>
      </c>
      <c r="O171" s="195"/>
    </row>
    <row r="172" spans="1:16">
      <c r="A172" s="195" t="s">
        <v>1609</v>
      </c>
      <c r="B172" s="195" t="s">
        <v>1610</v>
      </c>
      <c r="C172" s="195" t="s">
        <v>1609</v>
      </c>
      <c r="D172" s="195" t="s">
        <v>1611</v>
      </c>
      <c r="E172" s="195" t="s">
        <v>1612</v>
      </c>
      <c r="F172" s="195" t="s">
        <v>219</v>
      </c>
      <c r="G172" s="196" t="s">
        <v>1613</v>
      </c>
      <c r="H172" s="195" t="s">
        <v>219</v>
      </c>
      <c r="I172" s="195" t="s">
        <v>1614</v>
      </c>
      <c r="J172" s="195" t="s">
        <v>1615</v>
      </c>
      <c r="K172" s="195" t="s">
        <v>1616</v>
      </c>
      <c r="L172" s="195" t="s">
        <v>1617</v>
      </c>
      <c r="M172" s="195" t="s">
        <v>1618</v>
      </c>
      <c r="N172" s="195" t="s">
        <v>1619</v>
      </c>
      <c r="O172" s="195"/>
      <c r="P172" s="195" t="s">
        <v>237</v>
      </c>
    </row>
    <row r="173" spans="1:16">
      <c r="A173" s="195" t="s">
        <v>1620</v>
      </c>
      <c r="B173" s="195" t="s">
        <v>1621</v>
      </c>
      <c r="C173" s="195" t="s">
        <v>1620</v>
      </c>
      <c r="D173" s="195" t="s">
        <v>1622</v>
      </c>
      <c r="E173" s="195" t="s">
        <v>1623</v>
      </c>
      <c r="F173" s="195" t="s">
        <v>219</v>
      </c>
      <c r="G173" s="196" t="s">
        <v>1624</v>
      </c>
      <c r="H173" s="195" t="s">
        <v>219</v>
      </c>
      <c r="I173" s="195" t="s">
        <v>1625</v>
      </c>
      <c r="J173" s="195" t="s">
        <v>1623</v>
      </c>
      <c r="K173" s="195" t="s">
        <v>1626</v>
      </c>
      <c r="L173" s="195" t="s">
        <v>1627</v>
      </c>
      <c r="M173" s="195" t="s">
        <v>219</v>
      </c>
      <c r="N173" s="195" t="s">
        <v>219</v>
      </c>
      <c r="O173" s="195"/>
    </row>
    <row r="174" spans="1:16">
      <c r="A174" s="195" t="s">
        <v>1628</v>
      </c>
      <c r="B174" s="195" t="s">
        <v>1629</v>
      </c>
      <c r="C174" s="195" t="s">
        <v>1628</v>
      </c>
      <c r="D174" s="195" t="s">
        <v>1630</v>
      </c>
      <c r="E174" s="195" t="s">
        <v>1631</v>
      </c>
      <c r="F174" s="195" t="s">
        <v>1632</v>
      </c>
      <c r="G174" s="195" t="s">
        <v>1633</v>
      </c>
      <c r="H174" s="195" t="s">
        <v>219</v>
      </c>
      <c r="I174" s="195" t="s">
        <v>1634</v>
      </c>
      <c r="J174" s="195" t="s">
        <v>1635</v>
      </c>
      <c r="K174" s="195" t="s">
        <v>1636</v>
      </c>
      <c r="L174" s="195" t="s">
        <v>1637</v>
      </c>
      <c r="M174" s="195" t="s">
        <v>219</v>
      </c>
      <c r="N174" s="195" t="s">
        <v>219</v>
      </c>
      <c r="O174" s="195"/>
      <c r="P174" s="195" t="s">
        <v>237</v>
      </c>
    </row>
    <row r="175" spans="1:16">
      <c r="A175" s="197" t="s">
        <v>1638</v>
      </c>
      <c r="B175" s="197" t="s">
        <v>1639</v>
      </c>
      <c r="C175" s="195" t="s">
        <v>1638</v>
      </c>
      <c r="D175" s="195" t="s">
        <v>1640</v>
      </c>
      <c r="E175" s="195" t="s">
        <v>1641</v>
      </c>
      <c r="F175" s="195" t="s">
        <v>219</v>
      </c>
      <c r="G175" s="196" t="s">
        <v>1642</v>
      </c>
      <c r="H175" s="195" t="s">
        <v>219</v>
      </c>
      <c r="I175" s="195" t="s">
        <v>1643</v>
      </c>
      <c r="J175" s="195" t="s">
        <v>1641</v>
      </c>
      <c r="K175" s="195" t="s">
        <v>219</v>
      </c>
      <c r="L175" s="195" t="s">
        <v>219</v>
      </c>
      <c r="M175" s="195" t="s">
        <v>219</v>
      </c>
      <c r="N175" s="195" t="s">
        <v>219</v>
      </c>
      <c r="O175" s="195" t="s">
        <v>237</v>
      </c>
      <c r="P175" s="195" t="s">
        <v>237</v>
      </c>
    </row>
    <row r="176" spans="1:16">
      <c r="A176" s="197" t="s">
        <v>1638</v>
      </c>
      <c r="B176" s="197" t="s">
        <v>1644</v>
      </c>
      <c r="C176" s="195" t="s">
        <v>1638</v>
      </c>
      <c r="D176" s="195" t="s">
        <v>1645</v>
      </c>
      <c r="E176" s="195" t="s">
        <v>1646</v>
      </c>
      <c r="F176" s="195" t="s">
        <v>1647</v>
      </c>
      <c r="G176" s="196" t="s">
        <v>1648</v>
      </c>
      <c r="H176" s="195" t="s">
        <v>219</v>
      </c>
      <c r="I176" s="195" t="s">
        <v>1649</v>
      </c>
      <c r="J176" s="195" t="s">
        <v>1650</v>
      </c>
      <c r="K176" s="195" t="s">
        <v>219</v>
      </c>
      <c r="L176" s="195" t="s">
        <v>219</v>
      </c>
      <c r="M176" s="195" t="s">
        <v>219</v>
      </c>
      <c r="N176" s="195" t="s">
        <v>219</v>
      </c>
      <c r="O176" s="195"/>
      <c r="P176" s="195" t="s">
        <v>237</v>
      </c>
    </row>
    <row r="177" spans="1:16">
      <c r="A177" s="197" t="s">
        <v>1638</v>
      </c>
      <c r="B177" s="197" t="s">
        <v>1651</v>
      </c>
      <c r="C177" s="195" t="s">
        <v>1638</v>
      </c>
      <c r="D177" s="195" t="s">
        <v>1652</v>
      </c>
      <c r="E177" s="195" t="s">
        <v>1653</v>
      </c>
      <c r="F177" s="195" t="s">
        <v>219</v>
      </c>
      <c r="G177" s="196" t="s">
        <v>1654</v>
      </c>
      <c r="H177" s="195" t="s">
        <v>219</v>
      </c>
      <c r="I177" s="195" t="s">
        <v>1655</v>
      </c>
      <c r="J177" s="195" t="s">
        <v>1656</v>
      </c>
      <c r="K177" s="195" t="s">
        <v>219</v>
      </c>
      <c r="L177" s="195" t="s">
        <v>219</v>
      </c>
      <c r="M177" s="195" t="s">
        <v>219</v>
      </c>
      <c r="N177" s="195" t="s">
        <v>219</v>
      </c>
      <c r="O177" s="195"/>
    </row>
    <row r="178" spans="1:16">
      <c r="A178" s="195" t="s">
        <v>1657</v>
      </c>
      <c r="B178" s="195" t="s">
        <v>1658</v>
      </c>
      <c r="C178" s="195" t="s">
        <v>1657</v>
      </c>
      <c r="D178" s="195" t="s">
        <v>1659</v>
      </c>
      <c r="E178" s="195" t="s">
        <v>1660</v>
      </c>
      <c r="F178" s="195" t="s">
        <v>1661</v>
      </c>
      <c r="G178" s="195" t="s">
        <v>1662</v>
      </c>
      <c r="H178" s="195" t="s">
        <v>219</v>
      </c>
      <c r="I178" s="195" t="s">
        <v>1663</v>
      </c>
      <c r="J178" s="195" t="s">
        <v>1664</v>
      </c>
      <c r="K178" s="195" t="s">
        <v>219</v>
      </c>
      <c r="L178" s="195" t="s">
        <v>219</v>
      </c>
      <c r="M178" s="195" t="s">
        <v>219</v>
      </c>
      <c r="N178" s="195" t="s">
        <v>219</v>
      </c>
      <c r="O178" s="195" t="s">
        <v>237</v>
      </c>
    </row>
    <row r="179" spans="1:16">
      <c r="A179" s="195" t="s">
        <v>1665</v>
      </c>
      <c r="B179" s="195" t="s">
        <v>1666</v>
      </c>
      <c r="C179" s="195" t="s">
        <v>1665</v>
      </c>
      <c r="D179" s="195" t="s">
        <v>1667</v>
      </c>
      <c r="E179" s="195" t="s">
        <v>1668</v>
      </c>
      <c r="F179" s="195" t="s">
        <v>1669</v>
      </c>
      <c r="G179" s="195" t="s">
        <v>1670</v>
      </c>
      <c r="H179" s="196" t="s">
        <v>1671</v>
      </c>
      <c r="I179" s="195" t="s">
        <v>1672</v>
      </c>
      <c r="J179" s="195" t="s">
        <v>1673</v>
      </c>
      <c r="K179" s="195" t="s">
        <v>219</v>
      </c>
      <c r="L179" s="195" t="s">
        <v>219</v>
      </c>
      <c r="M179" s="195" t="s">
        <v>219</v>
      </c>
      <c r="N179" s="195" t="s">
        <v>219</v>
      </c>
      <c r="O179" s="195"/>
      <c r="P179" s="195" t="s">
        <v>237</v>
      </c>
    </row>
    <row r="180" spans="1:16">
      <c r="A180" s="195" t="s">
        <v>1674</v>
      </c>
      <c r="B180" s="195" t="s">
        <v>1675</v>
      </c>
      <c r="C180" s="195" t="s">
        <v>1674</v>
      </c>
      <c r="D180" s="195" t="s">
        <v>1676</v>
      </c>
      <c r="E180" s="195" t="s">
        <v>1677</v>
      </c>
      <c r="F180" s="195" t="s">
        <v>1677</v>
      </c>
      <c r="G180" s="196" t="s">
        <v>1678</v>
      </c>
      <c r="H180" s="195" t="s">
        <v>219</v>
      </c>
      <c r="I180" s="195" t="s">
        <v>1679</v>
      </c>
      <c r="J180" s="195" t="s">
        <v>1680</v>
      </c>
      <c r="K180" s="195" t="s">
        <v>1681</v>
      </c>
      <c r="L180" s="195" t="s">
        <v>1682</v>
      </c>
      <c r="M180" s="195" t="s">
        <v>219</v>
      </c>
      <c r="N180" s="195" t="s">
        <v>219</v>
      </c>
      <c r="O180" s="195" t="s">
        <v>237</v>
      </c>
      <c r="P180" s="195" t="s">
        <v>237</v>
      </c>
    </row>
    <row r="181" spans="1:16">
      <c r="A181" s="195" t="s">
        <v>1683</v>
      </c>
      <c r="B181" s="195" t="s">
        <v>1684</v>
      </c>
      <c r="C181" s="195" t="s">
        <v>1683</v>
      </c>
      <c r="D181" s="195" t="s">
        <v>1685</v>
      </c>
      <c r="E181" s="195" t="s">
        <v>1686</v>
      </c>
      <c r="F181" s="195" t="s">
        <v>1687</v>
      </c>
      <c r="G181" s="196" t="s">
        <v>1688</v>
      </c>
      <c r="H181" s="195" t="s">
        <v>219</v>
      </c>
      <c r="I181" s="195" t="s">
        <v>1689</v>
      </c>
      <c r="J181" s="195" t="s">
        <v>1690</v>
      </c>
      <c r="K181" s="195" t="s">
        <v>1691</v>
      </c>
      <c r="L181" s="195" t="s">
        <v>1692</v>
      </c>
      <c r="M181" s="195" t="s">
        <v>1693</v>
      </c>
      <c r="N181" s="195" t="s">
        <v>1694</v>
      </c>
      <c r="O181" s="195" t="s">
        <v>237</v>
      </c>
      <c r="P181" s="195" t="s">
        <v>237</v>
      </c>
    </row>
    <row r="182" spans="1:16">
      <c r="A182" s="195" t="s">
        <v>1695</v>
      </c>
      <c r="B182" s="195" t="s">
        <v>1696</v>
      </c>
      <c r="C182" s="195" t="s">
        <v>1695</v>
      </c>
      <c r="D182" s="195" t="s">
        <v>1697</v>
      </c>
      <c r="E182" s="195" t="s">
        <v>1698</v>
      </c>
      <c r="F182" s="195" t="s">
        <v>1699</v>
      </c>
      <c r="G182" s="196" t="s">
        <v>1700</v>
      </c>
      <c r="H182" s="195" t="s">
        <v>219</v>
      </c>
      <c r="I182" s="195" t="s">
        <v>1701</v>
      </c>
      <c r="J182" s="195" t="s">
        <v>1702</v>
      </c>
      <c r="K182" s="195" t="s">
        <v>884</v>
      </c>
      <c r="L182" s="195" t="s">
        <v>1703</v>
      </c>
      <c r="M182" s="195" t="s">
        <v>219</v>
      </c>
      <c r="N182" s="195" t="s">
        <v>219</v>
      </c>
      <c r="O182" s="195"/>
      <c r="P182" s="195" t="s">
        <v>237</v>
      </c>
    </row>
    <row r="183" spans="1:16">
      <c r="A183" s="195" t="s">
        <v>1704</v>
      </c>
      <c r="B183" s="195" t="s">
        <v>1705</v>
      </c>
      <c r="C183" s="195" t="s">
        <v>1704</v>
      </c>
      <c r="D183" s="195" t="s">
        <v>1706</v>
      </c>
      <c r="E183" s="195" t="s">
        <v>1707</v>
      </c>
      <c r="F183" s="195" t="s">
        <v>1708</v>
      </c>
      <c r="G183" s="195" t="s">
        <v>1709</v>
      </c>
      <c r="H183" s="195" t="s">
        <v>219</v>
      </c>
      <c r="I183" s="195" t="s">
        <v>1710</v>
      </c>
      <c r="J183" s="195" t="s">
        <v>1711</v>
      </c>
      <c r="K183" s="195" t="s">
        <v>219</v>
      </c>
      <c r="L183" s="195" t="s">
        <v>219</v>
      </c>
      <c r="M183" s="195" t="s">
        <v>219</v>
      </c>
      <c r="N183" s="195" t="s">
        <v>219</v>
      </c>
      <c r="O183" s="195"/>
    </row>
    <row r="184" spans="1:16">
      <c r="A184" s="195" t="s">
        <v>1712</v>
      </c>
      <c r="B184" s="195" t="s">
        <v>1713</v>
      </c>
      <c r="C184" s="195" t="s">
        <v>1712</v>
      </c>
      <c r="D184" s="195" t="s">
        <v>1714</v>
      </c>
      <c r="E184" s="195" t="s">
        <v>1715</v>
      </c>
      <c r="F184" s="195" t="s">
        <v>1716</v>
      </c>
      <c r="G184" s="196" t="s">
        <v>1717</v>
      </c>
      <c r="H184" s="195" t="s">
        <v>219</v>
      </c>
      <c r="I184" s="195" t="s">
        <v>1718</v>
      </c>
      <c r="J184" s="195" t="s">
        <v>1719</v>
      </c>
      <c r="K184" s="195" t="s">
        <v>219</v>
      </c>
      <c r="L184" s="195" t="s">
        <v>219</v>
      </c>
      <c r="M184" s="195" t="s">
        <v>219</v>
      </c>
      <c r="N184" s="195" t="s">
        <v>219</v>
      </c>
      <c r="O184" s="195" t="s">
        <v>237</v>
      </c>
    </row>
    <row r="185" spans="1:16">
      <c r="A185" s="195" t="s">
        <v>1720</v>
      </c>
      <c r="B185" s="195" t="s">
        <v>1721</v>
      </c>
      <c r="C185" s="195" t="s">
        <v>1720</v>
      </c>
      <c r="D185" s="195" t="s">
        <v>1722</v>
      </c>
      <c r="E185" s="195" t="s">
        <v>1723</v>
      </c>
      <c r="F185" s="195" t="s">
        <v>1724</v>
      </c>
      <c r="G185" s="195" t="s">
        <v>1725</v>
      </c>
      <c r="H185" s="195" t="s">
        <v>219</v>
      </c>
      <c r="I185" s="195" t="s">
        <v>1726</v>
      </c>
      <c r="J185" s="195" t="s">
        <v>1727</v>
      </c>
      <c r="K185" s="195" t="s">
        <v>1728</v>
      </c>
      <c r="L185" s="195" t="s">
        <v>219</v>
      </c>
      <c r="M185" s="195" t="s">
        <v>1729</v>
      </c>
      <c r="N185" s="195" t="s">
        <v>219</v>
      </c>
      <c r="O185" s="195"/>
      <c r="P185" s="195" t="s">
        <v>237</v>
      </c>
    </row>
    <row r="186" spans="1:16">
      <c r="A186" s="195" t="s">
        <v>1730</v>
      </c>
      <c r="B186" s="195" t="s">
        <v>1731</v>
      </c>
      <c r="C186" s="195" t="s">
        <v>1730</v>
      </c>
      <c r="D186" s="195" t="s">
        <v>1732</v>
      </c>
      <c r="E186" s="195" t="s">
        <v>1733</v>
      </c>
      <c r="F186" s="195" t="s">
        <v>1734</v>
      </c>
      <c r="G186" s="196" t="s">
        <v>1735</v>
      </c>
      <c r="H186" s="195" t="s">
        <v>219</v>
      </c>
      <c r="I186" s="195" t="s">
        <v>1736</v>
      </c>
      <c r="J186" s="195" t="s">
        <v>1737</v>
      </c>
      <c r="K186" s="195" t="s">
        <v>219</v>
      </c>
      <c r="L186" s="195" t="s">
        <v>219</v>
      </c>
      <c r="M186" s="195" t="s">
        <v>219</v>
      </c>
      <c r="N186" s="195" t="s">
        <v>219</v>
      </c>
      <c r="O186" s="195"/>
      <c r="P186" s="195" t="s">
        <v>237</v>
      </c>
    </row>
    <row r="187" spans="1:16">
      <c r="A187" s="195" t="s">
        <v>1738</v>
      </c>
      <c r="B187" s="195" t="s">
        <v>1739</v>
      </c>
      <c r="C187" s="195" t="s">
        <v>1738</v>
      </c>
      <c r="D187" s="195" t="s">
        <v>1740</v>
      </c>
      <c r="E187" s="195" t="s">
        <v>1741</v>
      </c>
      <c r="F187" s="195" t="s">
        <v>1742</v>
      </c>
      <c r="G187" s="195" t="s">
        <v>1743</v>
      </c>
      <c r="H187" s="195" t="s">
        <v>219</v>
      </c>
      <c r="I187" s="195" t="s">
        <v>1744</v>
      </c>
      <c r="J187" s="195" t="s">
        <v>1745</v>
      </c>
      <c r="K187" s="195" t="s">
        <v>1746</v>
      </c>
      <c r="L187" s="195" t="s">
        <v>1747</v>
      </c>
      <c r="M187" s="195" t="s">
        <v>219</v>
      </c>
      <c r="N187" s="195" t="s">
        <v>219</v>
      </c>
      <c r="O187" s="195"/>
    </row>
    <row r="188" spans="1:16">
      <c r="A188" s="195" t="s">
        <v>1748</v>
      </c>
      <c r="B188" s="195" t="s">
        <v>1749</v>
      </c>
      <c r="C188" s="195" t="s">
        <v>1748</v>
      </c>
      <c r="D188" s="195" t="s">
        <v>1750</v>
      </c>
      <c r="E188" s="195" t="s">
        <v>1751</v>
      </c>
      <c r="F188" s="195" t="s">
        <v>219</v>
      </c>
      <c r="G188" s="196" t="s">
        <v>1752</v>
      </c>
      <c r="H188" s="195" t="s">
        <v>219</v>
      </c>
      <c r="I188" s="195" t="s">
        <v>1753</v>
      </c>
      <c r="J188" s="195" t="s">
        <v>1754</v>
      </c>
      <c r="K188" s="195" t="s">
        <v>219</v>
      </c>
      <c r="L188" s="195" t="s">
        <v>219</v>
      </c>
      <c r="M188" s="195" t="s">
        <v>219</v>
      </c>
      <c r="N188" s="195" t="s">
        <v>219</v>
      </c>
      <c r="O188" s="195"/>
      <c r="P188" s="195" t="s">
        <v>237</v>
      </c>
    </row>
    <row r="189" spans="1:16">
      <c r="A189" s="195" t="s">
        <v>1755</v>
      </c>
      <c r="B189" s="195" t="s">
        <v>1756</v>
      </c>
      <c r="C189" s="195" t="s">
        <v>1755</v>
      </c>
      <c r="D189" s="195" t="s">
        <v>1757</v>
      </c>
      <c r="E189" s="195" t="s">
        <v>219</v>
      </c>
      <c r="F189" s="195" t="s">
        <v>1758</v>
      </c>
      <c r="G189" s="196" t="s">
        <v>1759</v>
      </c>
      <c r="H189" s="195" t="s">
        <v>219</v>
      </c>
      <c r="I189" s="195" t="s">
        <v>1760</v>
      </c>
      <c r="J189" s="195" t="s">
        <v>1761</v>
      </c>
      <c r="K189" s="195" t="s">
        <v>219</v>
      </c>
      <c r="L189" s="195" t="s">
        <v>219</v>
      </c>
      <c r="M189" s="195" t="s">
        <v>219</v>
      </c>
      <c r="N189" s="195" t="s">
        <v>219</v>
      </c>
      <c r="O189" s="195"/>
    </row>
    <row r="190" spans="1:16">
      <c r="A190" s="195" t="s">
        <v>1762</v>
      </c>
      <c r="B190" s="195" t="s">
        <v>1763</v>
      </c>
      <c r="C190" s="195" t="s">
        <v>1762</v>
      </c>
      <c r="D190" s="195" t="s">
        <v>1764</v>
      </c>
      <c r="E190" s="195" t="s">
        <v>1765</v>
      </c>
      <c r="F190" s="195" t="s">
        <v>1766</v>
      </c>
      <c r="G190" s="196" t="s">
        <v>1767</v>
      </c>
      <c r="H190" s="195" t="s">
        <v>219</v>
      </c>
      <c r="I190" s="195" t="s">
        <v>1768</v>
      </c>
      <c r="J190" s="195" t="s">
        <v>1769</v>
      </c>
      <c r="K190" s="195" t="s">
        <v>1770</v>
      </c>
      <c r="L190" s="195" t="s">
        <v>1771</v>
      </c>
      <c r="M190" s="195" t="s">
        <v>1772</v>
      </c>
      <c r="N190" s="195" t="s">
        <v>1773</v>
      </c>
      <c r="O190" s="195" t="s">
        <v>237</v>
      </c>
      <c r="P190" s="195" t="s">
        <v>237</v>
      </c>
    </row>
    <row r="191" spans="1:16">
      <c r="A191" s="195" t="s">
        <v>1774</v>
      </c>
      <c r="B191" s="195" t="s">
        <v>1775</v>
      </c>
      <c r="C191" s="195" t="s">
        <v>1774</v>
      </c>
      <c r="D191" s="195" t="s">
        <v>1776</v>
      </c>
      <c r="E191" s="195" t="s">
        <v>1777</v>
      </c>
      <c r="F191" s="195" t="s">
        <v>1778</v>
      </c>
      <c r="G191" s="196" t="s">
        <v>1779</v>
      </c>
      <c r="H191" s="195" t="s">
        <v>219</v>
      </c>
      <c r="I191" s="195" t="s">
        <v>1780</v>
      </c>
      <c r="J191" s="195" t="s">
        <v>1781</v>
      </c>
      <c r="K191" s="195" t="s">
        <v>219</v>
      </c>
      <c r="L191" s="195" t="s">
        <v>219</v>
      </c>
      <c r="M191" s="195" t="s">
        <v>219</v>
      </c>
      <c r="N191" s="195" t="s">
        <v>219</v>
      </c>
      <c r="O191" s="195"/>
      <c r="P191" s="195" t="s">
        <v>237</v>
      </c>
    </row>
    <row r="192" spans="1:16">
      <c r="A192" s="195" t="s">
        <v>1782</v>
      </c>
      <c r="B192" s="195" t="s">
        <v>1783</v>
      </c>
      <c r="C192" s="195" t="s">
        <v>1782</v>
      </c>
      <c r="D192" s="195" t="s">
        <v>1784</v>
      </c>
      <c r="E192" s="195" t="s">
        <v>1785</v>
      </c>
      <c r="F192" s="195" t="s">
        <v>1785</v>
      </c>
      <c r="G192" s="196" t="s">
        <v>1786</v>
      </c>
      <c r="H192" s="195" t="s">
        <v>1787</v>
      </c>
      <c r="I192" s="195" t="s">
        <v>1788</v>
      </c>
      <c r="J192" s="195" t="s">
        <v>1789</v>
      </c>
      <c r="K192" s="195" t="s">
        <v>1790</v>
      </c>
      <c r="L192" s="195" t="s">
        <v>1791</v>
      </c>
      <c r="M192" s="195" t="s">
        <v>219</v>
      </c>
      <c r="N192" s="195" t="s">
        <v>219</v>
      </c>
      <c r="O192" s="195" t="s">
        <v>237</v>
      </c>
      <c r="P192" s="195" t="s">
        <v>237</v>
      </c>
    </row>
    <row r="193" spans="1:16">
      <c r="A193" s="195" t="s">
        <v>1792</v>
      </c>
      <c r="B193" s="195" t="s">
        <v>1793</v>
      </c>
      <c r="C193" s="195" t="s">
        <v>1792</v>
      </c>
      <c r="D193" s="195" t="s">
        <v>1794</v>
      </c>
      <c r="E193" s="195" t="s">
        <v>1795</v>
      </c>
      <c r="F193" s="195" t="s">
        <v>1796</v>
      </c>
      <c r="G193" s="196" t="s">
        <v>1797</v>
      </c>
      <c r="H193" s="195" t="s">
        <v>219</v>
      </c>
      <c r="I193" s="195" t="s">
        <v>1798</v>
      </c>
      <c r="J193" s="195" t="s">
        <v>1799</v>
      </c>
      <c r="K193" s="195" t="s">
        <v>219</v>
      </c>
      <c r="L193" s="195" t="s">
        <v>219</v>
      </c>
      <c r="M193" s="195" t="s">
        <v>219</v>
      </c>
      <c r="N193" s="195" t="s">
        <v>219</v>
      </c>
      <c r="O193" s="195"/>
      <c r="P193" s="195" t="s">
        <v>237</v>
      </c>
    </row>
    <row r="194" spans="1:16">
      <c r="A194" s="195" t="s">
        <v>1800</v>
      </c>
      <c r="B194" s="195" t="s">
        <v>1801</v>
      </c>
      <c r="C194" s="195" t="s">
        <v>1800</v>
      </c>
      <c r="D194" s="195" t="s">
        <v>1802</v>
      </c>
      <c r="E194" s="195" t="s">
        <v>1803</v>
      </c>
      <c r="F194" s="195" t="s">
        <v>1804</v>
      </c>
      <c r="G194" s="195" t="s">
        <v>1805</v>
      </c>
      <c r="H194" s="196" t="s">
        <v>1806</v>
      </c>
      <c r="I194" s="195" t="s">
        <v>1807</v>
      </c>
      <c r="J194" s="195" t="s">
        <v>1808</v>
      </c>
      <c r="K194" s="195" t="s">
        <v>1809</v>
      </c>
      <c r="L194" s="195" t="s">
        <v>1810</v>
      </c>
      <c r="M194" s="195" t="s">
        <v>219</v>
      </c>
      <c r="N194" s="195" t="s">
        <v>219</v>
      </c>
      <c r="O194" s="195" t="s">
        <v>237</v>
      </c>
      <c r="P194" s="195" t="s">
        <v>237</v>
      </c>
    </row>
    <row r="195" spans="1:16">
      <c r="A195" s="195" t="s">
        <v>1811</v>
      </c>
      <c r="B195" s="195" t="s">
        <v>1812</v>
      </c>
      <c r="C195" s="195" t="s">
        <v>1811</v>
      </c>
      <c r="D195" s="195" t="s">
        <v>1813</v>
      </c>
      <c r="E195" s="195" t="s">
        <v>1814</v>
      </c>
      <c r="F195" s="195" t="s">
        <v>219</v>
      </c>
      <c r="G195" s="196" t="s">
        <v>1815</v>
      </c>
      <c r="H195" s="195" t="s">
        <v>219</v>
      </c>
      <c r="I195" s="195" t="s">
        <v>1816</v>
      </c>
      <c r="J195" s="195" t="s">
        <v>1814</v>
      </c>
      <c r="K195" s="195" t="s">
        <v>219</v>
      </c>
      <c r="L195" s="195" t="s">
        <v>219</v>
      </c>
      <c r="M195" s="195" t="s">
        <v>219</v>
      </c>
      <c r="N195" s="195" t="s">
        <v>219</v>
      </c>
      <c r="O195" s="195" t="s">
        <v>237</v>
      </c>
    </row>
    <row r="196" spans="1:16">
      <c r="A196" s="197" t="s">
        <v>1817</v>
      </c>
      <c r="B196" s="197" t="s">
        <v>1818</v>
      </c>
      <c r="C196" s="195" t="s">
        <v>1817</v>
      </c>
      <c r="D196" s="195" t="s">
        <v>1819</v>
      </c>
      <c r="E196" s="195" t="s">
        <v>1820</v>
      </c>
      <c r="F196" s="195" t="s">
        <v>1820</v>
      </c>
      <c r="G196" s="196" t="s">
        <v>1821</v>
      </c>
      <c r="H196" s="195" t="s">
        <v>219</v>
      </c>
      <c r="I196" s="195" t="s">
        <v>1822</v>
      </c>
      <c r="J196" s="195" t="s">
        <v>1823</v>
      </c>
      <c r="K196" s="195" t="s">
        <v>219</v>
      </c>
      <c r="L196" s="195" t="s">
        <v>219</v>
      </c>
      <c r="M196" s="195" t="s">
        <v>219</v>
      </c>
      <c r="N196" s="195" t="s">
        <v>219</v>
      </c>
      <c r="O196" s="195"/>
      <c r="P196" s="195" t="s">
        <v>237</v>
      </c>
    </row>
    <row r="197" spans="1:16">
      <c r="A197" s="197" t="s">
        <v>1817</v>
      </c>
      <c r="B197" s="197" t="s">
        <v>1824</v>
      </c>
      <c r="C197" s="195" t="s">
        <v>1817</v>
      </c>
      <c r="D197" s="195" t="s">
        <v>1825</v>
      </c>
      <c r="E197" s="195" t="s">
        <v>1826</v>
      </c>
      <c r="F197" s="195" t="s">
        <v>1827</v>
      </c>
      <c r="G197" s="196" t="s">
        <v>1828</v>
      </c>
      <c r="H197" s="195" t="s">
        <v>219</v>
      </c>
      <c r="I197" s="195" t="s">
        <v>1829</v>
      </c>
      <c r="J197" s="195" t="s">
        <v>219</v>
      </c>
      <c r="K197" s="195" t="s">
        <v>1830</v>
      </c>
      <c r="L197" s="195" t="s">
        <v>219</v>
      </c>
      <c r="M197" s="195" t="s">
        <v>219</v>
      </c>
      <c r="N197" s="195" t="s">
        <v>219</v>
      </c>
      <c r="O197" s="195"/>
    </row>
    <row r="198" spans="1:16">
      <c r="A198" s="197" t="s">
        <v>1831</v>
      </c>
      <c r="B198" s="197" t="s">
        <v>1832</v>
      </c>
      <c r="C198" s="195" t="s">
        <v>1831</v>
      </c>
      <c r="D198" s="195" t="s">
        <v>1833</v>
      </c>
      <c r="E198" s="195" t="s">
        <v>1834</v>
      </c>
      <c r="F198" s="195" t="s">
        <v>1835</v>
      </c>
      <c r="G198" s="196" t="s">
        <v>1836</v>
      </c>
      <c r="H198" s="195" t="s">
        <v>219</v>
      </c>
      <c r="I198" s="195" t="s">
        <v>1837</v>
      </c>
      <c r="J198" s="195" t="s">
        <v>1838</v>
      </c>
      <c r="K198" s="195" t="s">
        <v>219</v>
      </c>
      <c r="L198" s="195" t="s">
        <v>219</v>
      </c>
      <c r="M198" s="195" t="s">
        <v>219</v>
      </c>
      <c r="N198" s="195" t="s">
        <v>219</v>
      </c>
      <c r="O198" s="195"/>
      <c r="P198" s="195" t="s">
        <v>237</v>
      </c>
    </row>
    <row r="199" spans="1:16">
      <c r="A199" s="197" t="s">
        <v>1839</v>
      </c>
      <c r="B199" s="197" t="s">
        <v>1840</v>
      </c>
      <c r="C199" s="195" t="s">
        <v>1839</v>
      </c>
      <c r="D199" s="195" t="s">
        <v>1841</v>
      </c>
      <c r="E199" s="195" t="s">
        <v>1842</v>
      </c>
      <c r="F199" s="195" t="s">
        <v>1842</v>
      </c>
      <c r="G199" s="195" t="s">
        <v>1843</v>
      </c>
      <c r="H199" s="195" t="s">
        <v>219</v>
      </c>
      <c r="I199" s="195" t="s">
        <v>1844</v>
      </c>
      <c r="J199" s="195" t="s">
        <v>1845</v>
      </c>
      <c r="K199" s="195" t="s">
        <v>219</v>
      </c>
      <c r="L199" s="195" t="s">
        <v>219</v>
      </c>
      <c r="M199" s="195" t="s">
        <v>219</v>
      </c>
      <c r="N199" s="195" t="s">
        <v>219</v>
      </c>
      <c r="O199" s="195"/>
    </row>
    <row r="200" spans="1:16">
      <c r="A200" s="195" t="s">
        <v>1846</v>
      </c>
      <c r="B200" s="195" t="s">
        <v>1847</v>
      </c>
      <c r="C200" s="195" t="s">
        <v>1846</v>
      </c>
      <c r="D200" s="195" t="s">
        <v>1848</v>
      </c>
      <c r="E200" s="195" t="s">
        <v>1849</v>
      </c>
      <c r="F200" s="195" t="s">
        <v>1850</v>
      </c>
      <c r="G200" s="196" t="s">
        <v>1851</v>
      </c>
      <c r="H200" s="195" t="s">
        <v>219</v>
      </c>
      <c r="I200" s="195" t="s">
        <v>1852</v>
      </c>
      <c r="J200" s="195" t="s">
        <v>1853</v>
      </c>
      <c r="K200" s="195" t="s">
        <v>1854</v>
      </c>
      <c r="L200" s="195" t="s">
        <v>1855</v>
      </c>
      <c r="M200" s="195" t="s">
        <v>219</v>
      </c>
      <c r="N200" s="195" t="s">
        <v>219</v>
      </c>
      <c r="O200" s="195"/>
      <c r="P200" s="195" t="s">
        <v>237</v>
      </c>
    </row>
    <row r="201" spans="1:16">
      <c r="A201" s="195" t="s">
        <v>1856</v>
      </c>
      <c r="B201" s="195" t="s">
        <v>1857</v>
      </c>
      <c r="C201" s="195" t="s">
        <v>1856</v>
      </c>
      <c r="D201" s="195" t="s">
        <v>1858</v>
      </c>
      <c r="E201" s="195" t="s">
        <v>1859</v>
      </c>
      <c r="F201" s="195" t="s">
        <v>1860</v>
      </c>
      <c r="G201" s="195" t="s">
        <v>1861</v>
      </c>
      <c r="H201" s="195" t="s">
        <v>219</v>
      </c>
      <c r="I201" s="195" t="s">
        <v>1862</v>
      </c>
      <c r="J201" s="195" t="s">
        <v>1863</v>
      </c>
      <c r="K201" s="195" t="s">
        <v>219</v>
      </c>
      <c r="L201" s="195" t="s">
        <v>219</v>
      </c>
      <c r="M201" s="195" t="s">
        <v>219</v>
      </c>
      <c r="N201" s="195" t="s">
        <v>219</v>
      </c>
      <c r="P201" s="195" t="s">
        <v>237</v>
      </c>
    </row>
    <row r="202" spans="1:16">
      <c r="A202" s="195" t="s">
        <v>1864</v>
      </c>
      <c r="B202" s="195" t="s">
        <v>1865</v>
      </c>
      <c r="C202" s="195" t="s">
        <v>1864</v>
      </c>
      <c r="D202" s="195" t="s">
        <v>1866</v>
      </c>
      <c r="E202" s="195" t="s">
        <v>1867</v>
      </c>
      <c r="F202" s="195" t="s">
        <v>1868</v>
      </c>
      <c r="G202" s="195" t="s">
        <v>1869</v>
      </c>
      <c r="H202" s="195" t="s">
        <v>219</v>
      </c>
      <c r="I202" s="195" t="s">
        <v>1870</v>
      </c>
      <c r="J202" s="195" t="s">
        <v>1871</v>
      </c>
      <c r="K202" s="195" t="s">
        <v>1872</v>
      </c>
      <c r="L202" s="195" t="s">
        <v>1873</v>
      </c>
      <c r="M202" s="195" t="s">
        <v>219</v>
      </c>
      <c r="N202" s="195" t="s">
        <v>219</v>
      </c>
      <c r="O202" s="195"/>
    </row>
    <row r="203" spans="1:16">
      <c r="A203" s="195" t="s">
        <v>1874</v>
      </c>
      <c r="B203" s="195" t="s">
        <v>1875</v>
      </c>
      <c r="C203" s="195" t="s">
        <v>1874</v>
      </c>
      <c r="D203" s="195" t="s">
        <v>1876</v>
      </c>
      <c r="E203" s="195" t="s">
        <v>1877</v>
      </c>
      <c r="F203" s="195" t="s">
        <v>1878</v>
      </c>
      <c r="G203" s="195" t="s">
        <v>1879</v>
      </c>
      <c r="H203" s="195" t="s">
        <v>219</v>
      </c>
      <c r="I203" s="195" t="s">
        <v>1880</v>
      </c>
      <c r="J203" s="195" t="s">
        <v>1881</v>
      </c>
      <c r="K203" s="195" t="s">
        <v>1882</v>
      </c>
      <c r="L203" s="195" t="s">
        <v>1883</v>
      </c>
      <c r="M203" s="195" t="s">
        <v>1884</v>
      </c>
      <c r="N203" s="195" t="s">
        <v>1885</v>
      </c>
      <c r="O203" s="195"/>
    </row>
    <row r="204" spans="1:16">
      <c r="A204" s="195" t="s">
        <v>1886</v>
      </c>
      <c r="B204" s="195" t="s">
        <v>1887</v>
      </c>
      <c r="C204" s="195" t="s">
        <v>1886</v>
      </c>
      <c r="D204" s="195" t="s">
        <v>1888</v>
      </c>
      <c r="E204" s="195" t="s">
        <v>1889</v>
      </c>
      <c r="F204" s="195" t="s">
        <v>1890</v>
      </c>
      <c r="G204" s="195" t="s">
        <v>1891</v>
      </c>
      <c r="H204" s="195" t="s">
        <v>1892</v>
      </c>
      <c r="I204" s="195" t="s">
        <v>1893</v>
      </c>
      <c r="J204" s="195" t="s">
        <v>1894</v>
      </c>
      <c r="K204" s="195" t="s">
        <v>1895</v>
      </c>
      <c r="L204" s="195" t="s">
        <v>1896</v>
      </c>
      <c r="M204" s="195" t="s">
        <v>1897</v>
      </c>
      <c r="N204" s="195" t="s">
        <v>1898</v>
      </c>
      <c r="O204" s="195"/>
    </row>
    <row r="205" spans="1:16">
      <c r="A205" s="195" t="s">
        <v>1899</v>
      </c>
      <c r="B205" s="195" t="s">
        <v>1900</v>
      </c>
      <c r="C205" s="195" t="s">
        <v>1899</v>
      </c>
      <c r="D205" s="195" t="s">
        <v>1901</v>
      </c>
      <c r="E205" s="195" t="s">
        <v>1902</v>
      </c>
      <c r="F205" s="195" t="s">
        <v>1903</v>
      </c>
      <c r="G205" s="196" t="s">
        <v>1904</v>
      </c>
      <c r="H205" s="196" t="s">
        <v>1905</v>
      </c>
      <c r="I205" s="195" t="s">
        <v>1906</v>
      </c>
      <c r="J205" s="195" t="s">
        <v>1907</v>
      </c>
      <c r="K205" s="195" t="s">
        <v>1908</v>
      </c>
      <c r="L205" s="195" t="s">
        <v>1909</v>
      </c>
      <c r="M205" s="195" t="s">
        <v>1910</v>
      </c>
      <c r="N205" s="195" t="s">
        <v>1911</v>
      </c>
      <c r="O205" s="195"/>
      <c r="P205" s="195" t="s">
        <v>1912</v>
      </c>
    </row>
    <row r="206" spans="1:16">
      <c r="A206" s="195" t="s">
        <v>1913</v>
      </c>
      <c r="B206" s="195" t="s">
        <v>1914</v>
      </c>
      <c r="C206" s="195" t="s">
        <v>1913</v>
      </c>
      <c r="D206" s="195" t="s">
        <v>1915</v>
      </c>
      <c r="E206" s="195" t="s">
        <v>1916</v>
      </c>
      <c r="F206" s="195" t="s">
        <v>1917</v>
      </c>
      <c r="G206" s="196" t="s">
        <v>1918</v>
      </c>
      <c r="H206" s="196" t="s">
        <v>1919</v>
      </c>
      <c r="I206" s="195" t="s">
        <v>1920</v>
      </c>
      <c r="J206" s="195" t="s">
        <v>1921</v>
      </c>
      <c r="K206" s="195" t="s">
        <v>1922</v>
      </c>
      <c r="L206" s="195" t="s">
        <v>1923</v>
      </c>
      <c r="M206" s="195" t="s">
        <v>1892</v>
      </c>
      <c r="N206" s="195" t="s">
        <v>1892</v>
      </c>
      <c r="O206" s="195"/>
    </row>
    <row r="207" spans="1:16">
      <c r="A207" s="195" t="s">
        <v>1924</v>
      </c>
      <c r="B207" s="195" t="s">
        <v>1925</v>
      </c>
      <c r="C207" s="195" t="s">
        <v>1924</v>
      </c>
      <c r="D207" s="195" t="s">
        <v>1926</v>
      </c>
      <c r="E207" s="195" t="s">
        <v>1927</v>
      </c>
      <c r="F207" s="195" t="s">
        <v>1928</v>
      </c>
      <c r="G207" s="196" t="s">
        <v>1929</v>
      </c>
      <c r="H207" s="195" t="s">
        <v>1892</v>
      </c>
      <c r="I207" s="195" t="s">
        <v>1930</v>
      </c>
      <c r="J207" s="195" t="s">
        <v>1931</v>
      </c>
      <c r="K207" s="195" t="s">
        <v>1892</v>
      </c>
      <c r="L207" s="195" t="s">
        <v>1892</v>
      </c>
      <c r="M207" s="195" t="s">
        <v>1892</v>
      </c>
      <c r="N207" s="195" t="s">
        <v>1892</v>
      </c>
      <c r="O207" s="195" t="s">
        <v>1912</v>
      </c>
    </row>
    <row r="208" spans="1:16">
      <c r="A208" s="195" t="s">
        <v>1932</v>
      </c>
      <c r="B208" s="195" t="s">
        <v>1933</v>
      </c>
      <c r="C208" s="195" t="s">
        <v>1932</v>
      </c>
      <c r="D208" s="195" t="s">
        <v>1934</v>
      </c>
      <c r="E208" s="195" t="s">
        <v>1935</v>
      </c>
      <c r="F208" s="195" t="s">
        <v>1936</v>
      </c>
      <c r="G208" s="195" t="s">
        <v>1937</v>
      </c>
      <c r="H208" s="195" t="s">
        <v>1892</v>
      </c>
      <c r="I208" s="195" t="s">
        <v>1938</v>
      </c>
      <c r="J208" s="195" t="s">
        <v>1939</v>
      </c>
      <c r="K208" s="195" t="s">
        <v>1892</v>
      </c>
      <c r="L208" s="195" t="s">
        <v>1892</v>
      </c>
      <c r="M208" s="195" t="s">
        <v>1892</v>
      </c>
      <c r="N208" s="195" t="s">
        <v>1892</v>
      </c>
      <c r="O208" s="195"/>
    </row>
    <row r="209" spans="1:16">
      <c r="A209" s="195" t="s">
        <v>1940</v>
      </c>
      <c r="B209" s="195" t="s">
        <v>1941</v>
      </c>
      <c r="C209" s="195" t="s">
        <v>1940</v>
      </c>
      <c r="D209" s="195" t="s">
        <v>1942</v>
      </c>
      <c r="E209" s="195" t="s">
        <v>1943</v>
      </c>
      <c r="F209" s="195" t="s">
        <v>1944</v>
      </c>
      <c r="G209" s="195" t="s">
        <v>1945</v>
      </c>
      <c r="H209" s="196" t="s">
        <v>1946</v>
      </c>
      <c r="I209" s="195" t="s">
        <v>1947</v>
      </c>
      <c r="J209" s="195" t="s">
        <v>1948</v>
      </c>
      <c r="K209" s="195" t="s">
        <v>1949</v>
      </c>
      <c r="L209" s="195" t="s">
        <v>1950</v>
      </c>
      <c r="M209" s="195" t="s">
        <v>1892</v>
      </c>
      <c r="N209" s="195" t="s">
        <v>1892</v>
      </c>
      <c r="O209" s="195"/>
    </row>
    <row r="210" spans="1:16">
      <c r="A210" s="195" t="s">
        <v>1951</v>
      </c>
      <c r="B210" s="195" t="s">
        <v>1952</v>
      </c>
      <c r="C210" s="195" t="s">
        <v>1951</v>
      </c>
      <c r="D210" s="195" t="s">
        <v>1953</v>
      </c>
      <c r="E210" s="195" t="s">
        <v>1954</v>
      </c>
      <c r="F210" s="195" t="s">
        <v>1954</v>
      </c>
      <c r="G210" s="195" t="s">
        <v>1955</v>
      </c>
      <c r="H210" s="195" t="s">
        <v>1892</v>
      </c>
      <c r="I210" s="195" t="s">
        <v>1956</v>
      </c>
      <c r="J210" s="195" t="s">
        <v>1957</v>
      </c>
      <c r="K210" s="195" t="s">
        <v>1958</v>
      </c>
      <c r="L210" s="195" t="s">
        <v>1959</v>
      </c>
      <c r="M210" s="195" t="s">
        <v>1892</v>
      </c>
      <c r="N210" s="195" t="s">
        <v>1892</v>
      </c>
      <c r="O210" s="195"/>
    </row>
    <row r="211" spans="1:16">
      <c r="A211" s="195" t="s">
        <v>1960</v>
      </c>
      <c r="B211" s="195" t="s">
        <v>1961</v>
      </c>
      <c r="C211" s="195" t="s">
        <v>1960</v>
      </c>
      <c r="D211" s="195" t="s">
        <v>1962</v>
      </c>
      <c r="E211" s="195" t="s">
        <v>1963</v>
      </c>
      <c r="F211" s="195" t="s">
        <v>1964</v>
      </c>
      <c r="G211" s="196" t="s">
        <v>1965</v>
      </c>
      <c r="H211" s="196" t="s">
        <v>1966</v>
      </c>
      <c r="I211" s="195" t="s">
        <v>1967</v>
      </c>
      <c r="J211" s="195" t="s">
        <v>1968</v>
      </c>
      <c r="K211" s="195" t="s">
        <v>1892</v>
      </c>
      <c r="L211" s="195" t="s">
        <v>1892</v>
      </c>
      <c r="M211" s="195" t="s">
        <v>1892</v>
      </c>
      <c r="N211" s="195" t="s">
        <v>1892</v>
      </c>
      <c r="O211" s="195"/>
      <c r="P211" s="195" t="s">
        <v>1912</v>
      </c>
    </row>
    <row r="212" spans="1:16">
      <c r="A212" s="195" t="s">
        <v>1969</v>
      </c>
      <c r="B212" s="195" t="s">
        <v>1970</v>
      </c>
      <c r="C212" s="195" t="s">
        <v>1969</v>
      </c>
      <c r="D212" s="195" t="s">
        <v>1971</v>
      </c>
      <c r="E212" s="195" t="s">
        <v>1972</v>
      </c>
      <c r="F212" s="195" t="s">
        <v>1973</v>
      </c>
      <c r="G212" s="196" t="s">
        <v>1974</v>
      </c>
      <c r="H212" s="196" t="s">
        <v>1975</v>
      </c>
      <c r="I212" s="195" t="s">
        <v>1976</v>
      </c>
      <c r="J212" s="195" t="s">
        <v>1972</v>
      </c>
      <c r="K212" s="195" t="s">
        <v>1977</v>
      </c>
      <c r="L212" s="195" t="s">
        <v>1978</v>
      </c>
      <c r="M212" s="195" t="s">
        <v>1979</v>
      </c>
      <c r="N212" s="195" t="s">
        <v>1980</v>
      </c>
      <c r="O212" s="195"/>
      <c r="P212" s="195" t="s">
        <v>1912</v>
      </c>
    </row>
    <row r="213" spans="1:16">
      <c r="A213" s="195" t="s">
        <v>1981</v>
      </c>
      <c r="B213" s="195" t="s">
        <v>1982</v>
      </c>
      <c r="C213" s="195" t="s">
        <v>1981</v>
      </c>
      <c r="D213" s="195" t="s">
        <v>1983</v>
      </c>
      <c r="E213" s="195" t="s">
        <v>1984</v>
      </c>
      <c r="F213" s="195" t="s">
        <v>1985</v>
      </c>
      <c r="G213" s="196" t="s">
        <v>1986</v>
      </c>
      <c r="H213" s="195" t="s">
        <v>1892</v>
      </c>
      <c r="I213" s="195" t="s">
        <v>1987</v>
      </c>
      <c r="J213" s="195" t="s">
        <v>1988</v>
      </c>
      <c r="K213" s="195" t="s">
        <v>1989</v>
      </c>
      <c r="L213" s="195" t="s">
        <v>1990</v>
      </c>
      <c r="M213" s="195" t="s">
        <v>1892</v>
      </c>
      <c r="N213" s="195" t="s">
        <v>1892</v>
      </c>
      <c r="O213" s="195"/>
    </row>
    <row r="214" spans="1:16">
      <c r="A214" s="195" t="s">
        <v>1991</v>
      </c>
      <c r="B214" s="195" t="s">
        <v>1992</v>
      </c>
      <c r="C214" s="195" t="s">
        <v>1991</v>
      </c>
      <c r="D214" s="195" t="s">
        <v>1993</v>
      </c>
      <c r="E214" s="195" t="s">
        <v>1994</v>
      </c>
      <c r="F214" s="195" t="s">
        <v>1995</v>
      </c>
      <c r="G214" s="196" t="s">
        <v>1996</v>
      </c>
      <c r="H214" s="195" t="s">
        <v>1892</v>
      </c>
      <c r="I214" s="195" t="s">
        <v>1997</v>
      </c>
      <c r="J214" s="195" t="s">
        <v>1998</v>
      </c>
      <c r="K214" s="195" t="s">
        <v>1892</v>
      </c>
      <c r="L214" s="195" t="s">
        <v>1892</v>
      </c>
      <c r="M214" s="195" t="s">
        <v>1892</v>
      </c>
      <c r="N214" s="195" t="s">
        <v>1892</v>
      </c>
      <c r="O214" s="195"/>
      <c r="P214" s="195" t="s">
        <v>1912</v>
      </c>
    </row>
    <row r="215" spans="1:16">
      <c r="A215" s="195" t="s">
        <v>1999</v>
      </c>
      <c r="B215" s="195" t="s">
        <v>2000</v>
      </c>
      <c r="C215" s="195" t="s">
        <v>1999</v>
      </c>
      <c r="D215" s="195" t="s">
        <v>2001</v>
      </c>
      <c r="E215" s="195" t="s">
        <v>2002</v>
      </c>
      <c r="F215" s="195" t="s">
        <v>2003</v>
      </c>
      <c r="G215" s="196" t="s">
        <v>2004</v>
      </c>
      <c r="H215" s="195" t="s">
        <v>1892</v>
      </c>
      <c r="I215" s="195" t="s">
        <v>2005</v>
      </c>
      <c r="J215" s="195" t="s">
        <v>2006</v>
      </c>
      <c r="K215" s="195" t="s">
        <v>2007</v>
      </c>
      <c r="L215" s="195" t="s">
        <v>2008</v>
      </c>
      <c r="M215" s="195" t="s">
        <v>1892</v>
      </c>
      <c r="N215" s="195" t="s">
        <v>1892</v>
      </c>
      <c r="O215" s="195"/>
    </row>
    <row r="216" spans="1:16">
      <c r="A216" s="195" t="s">
        <v>2009</v>
      </c>
      <c r="B216" s="195" t="s">
        <v>2010</v>
      </c>
      <c r="C216" s="195" t="s">
        <v>2009</v>
      </c>
      <c r="D216" s="195" t="s">
        <v>2011</v>
      </c>
      <c r="E216" s="195" t="s">
        <v>2012</v>
      </c>
      <c r="F216" s="195" t="s">
        <v>2013</v>
      </c>
      <c r="G216" s="195" t="s">
        <v>2014</v>
      </c>
      <c r="H216" s="195" t="s">
        <v>1892</v>
      </c>
      <c r="I216" s="195" t="s">
        <v>2015</v>
      </c>
      <c r="J216" s="195" t="s">
        <v>1892</v>
      </c>
      <c r="K216" s="195" t="s">
        <v>2016</v>
      </c>
      <c r="L216" s="195" t="s">
        <v>2017</v>
      </c>
      <c r="M216" s="195" t="s">
        <v>1892</v>
      </c>
      <c r="N216" s="195" t="s">
        <v>1892</v>
      </c>
      <c r="O216" s="195"/>
    </row>
    <row r="217" spans="1:16">
      <c r="A217" s="197" t="s">
        <v>2018</v>
      </c>
      <c r="B217" s="197" t="s">
        <v>2019</v>
      </c>
      <c r="C217" s="195" t="s">
        <v>2018</v>
      </c>
      <c r="D217" s="195" t="s">
        <v>2020</v>
      </c>
      <c r="E217" s="195" t="s">
        <v>2021</v>
      </c>
      <c r="F217" s="195" t="s">
        <v>2022</v>
      </c>
      <c r="G217" s="196" t="s">
        <v>2023</v>
      </c>
      <c r="H217" s="195" t="s">
        <v>1892</v>
      </c>
      <c r="I217" s="195" t="s">
        <v>2024</v>
      </c>
      <c r="J217" s="195" t="s">
        <v>2025</v>
      </c>
      <c r="K217" s="195" t="s">
        <v>1892</v>
      </c>
      <c r="L217" s="195" t="s">
        <v>1892</v>
      </c>
      <c r="M217" s="195" t="s">
        <v>1892</v>
      </c>
      <c r="N217" s="195" t="s">
        <v>1892</v>
      </c>
      <c r="O217" s="195"/>
      <c r="P217" s="195" t="s">
        <v>1912</v>
      </c>
    </row>
    <row r="218" spans="1:16">
      <c r="A218" s="195" t="s">
        <v>2026</v>
      </c>
      <c r="B218" s="195" t="s">
        <v>2027</v>
      </c>
      <c r="C218" s="195" t="s">
        <v>2026</v>
      </c>
      <c r="D218" s="195" t="s">
        <v>2028</v>
      </c>
      <c r="E218" s="195" t="s">
        <v>2029</v>
      </c>
      <c r="F218" s="195" t="s">
        <v>2030</v>
      </c>
      <c r="G218" s="196" t="s">
        <v>2031</v>
      </c>
      <c r="H218" s="195" t="s">
        <v>1892</v>
      </c>
      <c r="I218" s="195" t="s">
        <v>2032</v>
      </c>
      <c r="J218" s="195" t="s">
        <v>2033</v>
      </c>
      <c r="K218" s="195" t="s">
        <v>2034</v>
      </c>
      <c r="L218" s="195" t="s">
        <v>1892</v>
      </c>
      <c r="M218" s="195" t="s">
        <v>2035</v>
      </c>
      <c r="N218" s="195" t="s">
        <v>1892</v>
      </c>
      <c r="O218" s="195"/>
    </row>
    <row r="219" spans="1:16">
      <c r="A219" s="195" t="s">
        <v>2036</v>
      </c>
      <c r="B219" s="195" t="s">
        <v>2037</v>
      </c>
      <c r="C219" s="195" t="s">
        <v>2036</v>
      </c>
      <c r="D219" s="195" t="s">
        <v>2038</v>
      </c>
      <c r="E219" s="195" t="s">
        <v>2039</v>
      </c>
      <c r="F219" s="195" t="s">
        <v>2040</v>
      </c>
      <c r="G219" s="195" t="s">
        <v>2041</v>
      </c>
      <c r="H219" s="195" t="s">
        <v>1892</v>
      </c>
      <c r="I219" s="195" t="s">
        <v>2042</v>
      </c>
      <c r="J219" s="195" t="s">
        <v>2043</v>
      </c>
      <c r="K219" s="195" t="s">
        <v>2044</v>
      </c>
      <c r="L219" s="195" t="s">
        <v>2045</v>
      </c>
      <c r="M219" s="195" t="s">
        <v>1892</v>
      </c>
      <c r="N219" s="195" t="s">
        <v>1892</v>
      </c>
      <c r="O219" s="195"/>
    </row>
    <row r="220" spans="1:16">
      <c r="A220" s="195" t="s">
        <v>2046</v>
      </c>
      <c r="B220" s="195" t="s">
        <v>2047</v>
      </c>
      <c r="C220" s="195" t="s">
        <v>2046</v>
      </c>
      <c r="D220" s="195" t="s">
        <v>2048</v>
      </c>
      <c r="E220" s="195" t="s">
        <v>2049</v>
      </c>
      <c r="F220" s="195" t="s">
        <v>2049</v>
      </c>
      <c r="G220" s="196" t="s">
        <v>2050</v>
      </c>
      <c r="H220" s="195" t="s">
        <v>1892</v>
      </c>
      <c r="I220" s="195" t="s">
        <v>2051</v>
      </c>
      <c r="J220" s="195" t="s">
        <v>2052</v>
      </c>
      <c r="K220" s="195" t="s">
        <v>1892</v>
      </c>
      <c r="L220" s="195" t="s">
        <v>1892</v>
      </c>
      <c r="M220" s="195" t="s">
        <v>1892</v>
      </c>
      <c r="N220" s="195" t="s">
        <v>1892</v>
      </c>
      <c r="O220" s="195"/>
      <c r="P220" s="195" t="s">
        <v>1912</v>
      </c>
    </row>
    <row r="221" spans="1:16">
      <c r="A221" s="195" t="s">
        <v>2053</v>
      </c>
      <c r="B221" s="195" t="s">
        <v>2054</v>
      </c>
      <c r="C221" s="195" t="s">
        <v>2053</v>
      </c>
      <c r="D221" s="195" t="s">
        <v>2055</v>
      </c>
      <c r="E221" s="195" t="s">
        <v>2056</v>
      </c>
      <c r="F221" s="195" t="s">
        <v>2057</v>
      </c>
      <c r="G221" s="196" t="s">
        <v>2058</v>
      </c>
      <c r="H221" s="195" t="s">
        <v>1892</v>
      </c>
      <c r="I221" s="195" t="s">
        <v>2059</v>
      </c>
      <c r="J221" s="195" t="s">
        <v>2060</v>
      </c>
      <c r="K221" s="195" t="s">
        <v>1892</v>
      </c>
      <c r="L221" s="195" t="s">
        <v>1892</v>
      </c>
      <c r="M221" s="195" t="s">
        <v>1892</v>
      </c>
      <c r="N221" s="195" t="s">
        <v>1892</v>
      </c>
      <c r="O221" s="195"/>
    </row>
    <row r="222" spans="1:16">
      <c r="A222" s="195" t="s">
        <v>2061</v>
      </c>
      <c r="B222" s="195" t="s">
        <v>2062</v>
      </c>
      <c r="C222" s="195" t="s">
        <v>2061</v>
      </c>
      <c r="D222" s="195" t="s">
        <v>2063</v>
      </c>
      <c r="E222" s="195" t="s">
        <v>2064</v>
      </c>
      <c r="F222" s="195" t="s">
        <v>2065</v>
      </c>
      <c r="G222" s="196" t="s">
        <v>2066</v>
      </c>
      <c r="H222" s="195" t="s">
        <v>1892</v>
      </c>
      <c r="I222" s="195" t="s">
        <v>2067</v>
      </c>
      <c r="J222" s="195" t="s">
        <v>2068</v>
      </c>
      <c r="K222" s="195" t="s">
        <v>1892</v>
      </c>
      <c r="L222" s="195" t="s">
        <v>1892</v>
      </c>
      <c r="M222" s="195" t="s">
        <v>1892</v>
      </c>
      <c r="N222" s="195" t="s">
        <v>1892</v>
      </c>
      <c r="O222" s="195"/>
    </row>
    <row r="223" spans="1:16">
      <c r="A223" s="195" t="s">
        <v>2069</v>
      </c>
      <c r="B223" s="195" t="s">
        <v>2070</v>
      </c>
      <c r="C223" s="195" t="s">
        <v>2069</v>
      </c>
      <c r="D223" s="195" t="s">
        <v>2071</v>
      </c>
      <c r="E223" s="195" t="s">
        <v>2072</v>
      </c>
      <c r="F223" s="195" t="s">
        <v>2073</v>
      </c>
      <c r="G223" s="195" t="s">
        <v>2074</v>
      </c>
      <c r="H223" s="195" t="s">
        <v>1892</v>
      </c>
      <c r="I223" s="195" t="s">
        <v>2075</v>
      </c>
      <c r="J223" s="195" t="s">
        <v>2076</v>
      </c>
      <c r="K223" s="195" t="s">
        <v>1892</v>
      </c>
      <c r="L223" s="195" t="s">
        <v>1892</v>
      </c>
      <c r="M223" s="195" t="s">
        <v>1892</v>
      </c>
      <c r="N223" s="195" t="s">
        <v>1892</v>
      </c>
      <c r="O223" s="195"/>
    </row>
    <row r="224" spans="1:16">
      <c r="A224" s="195" t="s">
        <v>2077</v>
      </c>
      <c r="B224" s="195" t="s">
        <v>2078</v>
      </c>
      <c r="C224" s="195" t="s">
        <v>2077</v>
      </c>
      <c r="D224" s="195" t="s">
        <v>2079</v>
      </c>
      <c r="E224" s="195" t="s">
        <v>2080</v>
      </c>
      <c r="F224" s="195" t="s">
        <v>2081</v>
      </c>
      <c r="G224" s="196" t="s">
        <v>2082</v>
      </c>
      <c r="H224" s="195" t="s">
        <v>1892</v>
      </c>
      <c r="I224" s="195" t="s">
        <v>2083</v>
      </c>
      <c r="J224" s="195" t="s">
        <v>2084</v>
      </c>
      <c r="K224" s="195" t="s">
        <v>1892</v>
      </c>
      <c r="L224" s="195" t="s">
        <v>1892</v>
      </c>
      <c r="M224" s="195" t="s">
        <v>1892</v>
      </c>
      <c r="N224" s="195" t="s">
        <v>1892</v>
      </c>
      <c r="O224" s="195"/>
      <c r="P224" s="195" t="s">
        <v>1912</v>
      </c>
    </row>
    <row r="225" spans="1:16">
      <c r="A225" s="195" t="s">
        <v>2085</v>
      </c>
      <c r="B225" s="195" t="s">
        <v>2086</v>
      </c>
      <c r="C225" s="195" t="s">
        <v>2085</v>
      </c>
      <c r="D225" s="195" t="s">
        <v>2087</v>
      </c>
      <c r="E225" s="195" t="s">
        <v>2088</v>
      </c>
      <c r="F225" s="195" t="s">
        <v>2089</v>
      </c>
      <c r="G225" s="195" t="s">
        <v>2090</v>
      </c>
      <c r="H225" s="196" t="s">
        <v>2091</v>
      </c>
      <c r="I225" s="195" t="s">
        <v>2092</v>
      </c>
      <c r="J225" s="195" t="s">
        <v>2093</v>
      </c>
      <c r="K225" s="195" t="s">
        <v>2094</v>
      </c>
      <c r="L225" s="195" t="s">
        <v>2095</v>
      </c>
      <c r="M225" s="195" t="s">
        <v>1892</v>
      </c>
      <c r="N225" s="195" t="s">
        <v>1892</v>
      </c>
      <c r="O225" s="195" t="s">
        <v>1912</v>
      </c>
      <c r="P225" s="195" t="s">
        <v>1912</v>
      </c>
    </row>
    <row r="226" spans="1:16">
      <c r="A226" s="195" t="s">
        <v>2096</v>
      </c>
      <c r="B226" s="195" t="s">
        <v>2097</v>
      </c>
      <c r="C226" s="195" t="s">
        <v>2096</v>
      </c>
      <c r="D226" s="195" t="s">
        <v>2098</v>
      </c>
      <c r="E226" s="195" t="s">
        <v>2099</v>
      </c>
      <c r="F226" s="195" t="s">
        <v>2100</v>
      </c>
      <c r="G226" s="196" t="s">
        <v>2101</v>
      </c>
      <c r="H226" s="196"/>
      <c r="I226" s="195" t="s">
        <v>2102</v>
      </c>
      <c r="J226" s="195" t="s">
        <v>2103</v>
      </c>
      <c r="K226" s="195" t="s">
        <v>1892</v>
      </c>
      <c r="L226" s="195" t="s">
        <v>1892</v>
      </c>
      <c r="M226" s="195" t="s">
        <v>1892</v>
      </c>
      <c r="N226" s="195" t="s">
        <v>1892</v>
      </c>
      <c r="O226" s="195"/>
    </row>
    <row r="227" spans="1:16">
      <c r="A227" s="195" t="s">
        <v>2104</v>
      </c>
      <c r="B227" s="195" t="s">
        <v>2105</v>
      </c>
      <c r="C227" s="195" t="s">
        <v>2104</v>
      </c>
      <c r="D227" s="195" t="s">
        <v>2106</v>
      </c>
      <c r="E227" s="195" t="s">
        <v>2107</v>
      </c>
      <c r="F227" s="195" t="s">
        <v>2108</v>
      </c>
      <c r="G227" s="196" t="s">
        <v>2109</v>
      </c>
      <c r="H227" s="195" t="s">
        <v>1892</v>
      </c>
      <c r="I227" s="195" t="s">
        <v>2110</v>
      </c>
      <c r="J227" s="195" t="s">
        <v>2111</v>
      </c>
      <c r="K227" s="195" t="s">
        <v>1892</v>
      </c>
      <c r="L227" s="195" t="s">
        <v>1892</v>
      </c>
      <c r="M227" s="195" t="s">
        <v>1892</v>
      </c>
      <c r="N227" s="195" t="s">
        <v>1892</v>
      </c>
      <c r="O227" s="195"/>
    </row>
    <row r="228" spans="1:16">
      <c r="A228" s="195" t="s">
        <v>2112</v>
      </c>
      <c r="B228" s="195" t="s">
        <v>2113</v>
      </c>
      <c r="C228" s="195" t="s">
        <v>2112</v>
      </c>
      <c r="D228" s="195" t="s">
        <v>2114</v>
      </c>
      <c r="E228" s="195" t="s">
        <v>2115</v>
      </c>
      <c r="F228" s="195" t="s">
        <v>2116</v>
      </c>
      <c r="G228" s="195" t="s">
        <v>2117</v>
      </c>
      <c r="H228" s="195" t="s">
        <v>1892</v>
      </c>
      <c r="I228" s="195" t="s">
        <v>2118</v>
      </c>
      <c r="J228" s="195" t="s">
        <v>2119</v>
      </c>
      <c r="K228" s="195" t="s">
        <v>1892</v>
      </c>
      <c r="L228" s="195" t="s">
        <v>1892</v>
      </c>
      <c r="M228" s="195" t="s">
        <v>1892</v>
      </c>
      <c r="N228" s="195" t="s">
        <v>1892</v>
      </c>
      <c r="O228" s="195"/>
    </row>
    <row r="229" spans="1:16">
      <c r="A229" s="195" t="s">
        <v>2120</v>
      </c>
      <c r="B229" s="195" t="s">
        <v>2121</v>
      </c>
      <c r="C229" s="195" t="s">
        <v>2120</v>
      </c>
      <c r="D229" s="195" t="s">
        <v>2122</v>
      </c>
      <c r="E229" s="195" t="s">
        <v>2123</v>
      </c>
      <c r="F229" s="195" t="s">
        <v>2123</v>
      </c>
      <c r="G229" s="195" t="s">
        <v>2124</v>
      </c>
      <c r="H229" s="195" t="s">
        <v>1892</v>
      </c>
      <c r="I229" s="195" t="s">
        <v>2125</v>
      </c>
      <c r="J229" s="195" t="s">
        <v>2126</v>
      </c>
      <c r="K229" s="195" t="s">
        <v>1892</v>
      </c>
      <c r="L229" s="195" t="s">
        <v>1892</v>
      </c>
      <c r="M229" s="195" t="s">
        <v>1892</v>
      </c>
      <c r="N229" s="195" t="s">
        <v>1892</v>
      </c>
      <c r="O229" s="195"/>
      <c r="P229" s="195" t="s">
        <v>1912</v>
      </c>
    </row>
    <row r="230" spans="1:16">
      <c r="A230" s="195" t="s">
        <v>2127</v>
      </c>
      <c r="B230" s="195" t="s">
        <v>2128</v>
      </c>
      <c r="C230" s="195" t="s">
        <v>2127</v>
      </c>
      <c r="D230" s="195" t="s">
        <v>2129</v>
      </c>
      <c r="E230" s="195" t="s">
        <v>2130</v>
      </c>
      <c r="F230" s="195" t="s">
        <v>2131</v>
      </c>
      <c r="G230" s="196" t="s">
        <v>2132</v>
      </c>
      <c r="H230" s="195" t="s">
        <v>1892</v>
      </c>
      <c r="I230" s="195" t="s">
        <v>2133</v>
      </c>
      <c r="J230" s="195" t="s">
        <v>2134</v>
      </c>
      <c r="K230" s="195" t="s">
        <v>1892</v>
      </c>
      <c r="L230" s="195" t="s">
        <v>1892</v>
      </c>
      <c r="M230" s="195" t="s">
        <v>1892</v>
      </c>
      <c r="N230" s="195" t="s">
        <v>1892</v>
      </c>
      <c r="O230" s="195" t="s">
        <v>1912</v>
      </c>
    </row>
    <row r="231" spans="1:16">
      <c r="A231" s="195" t="s">
        <v>2135</v>
      </c>
      <c r="B231" s="195" t="s">
        <v>2136</v>
      </c>
      <c r="C231" s="195" t="s">
        <v>2135</v>
      </c>
      <c r="D231" s="195" t="s">
        <v>2137</v>
      </c>
      <c r="E231" s="195" t="s">
        <v>2138</v>
      </c>
      <c r="F231" s="195" t="s">
        <v>2139</v>
      </c>
      <c r="G231" s="195" t="s">
        <v>2140</v>
      </c>
      <c r="H231" s="195" t="s">
        <v>1892</v>
      </c>
      <c r="I231" s="195" t="s">
        <v>2141</v>
      </c>
      <c r="J231" s="195" t="s">
        <v>2142</v>
      </c>
      <c r="K231" s="195" t="s">
        <v>2143</v>
      </c>
      <c r="L231" s="195" t="s">
        <v>2144</v>
      </c>
      <c r="M231" s="195" t="s">
        <v>1892</v>
      </c>
      <c r="N231" s="195" t="s">
        <v>1892</v>
      </c>
      <c r="O231" s="195" t="s">
        <v>1912</v>
      </c>
      <c r="P231" s="195" t="s">
        <v>1912</v>
      </c>
    </row>
    <row r="232" spans="1:16">
      <c r="A232" s="195" t="s">
        <v>2145</v>
      </c>
      <c r="B232" s="195" t="s">
        <v>2146</v>
      </c>
      <c r="C232" s="195" t="s">
        <v>2145</v>
      </c>
      <c r="D232" s="198" t="s">
        <v>2147</v>
      </c>
      <c r="E232" s="198" t="s">
        <v>2148</v>
      </c>
      <c r="F232" s="198" t="s">
        <v>2149</v>
      </c>
      <c r="G232" s="195" t="s">
        <v>2150</v>
      </c>
      <c r="H232" s="195" t="s">
        <v>1892</v>
      </c>
      <c r="I232" s="195" t="s">
        <v>2151</v>
      </c>
      <c r="J232" s="195" t="s">
        <v>2152</v>
      </c>
      <c r="K232" s="195" t="s">
        <v>1892</v>
      </c>
      <c r="L232" s="195" t="s">
        <v>1892</v>
      </c>
      <c r="M232" s="195" t="s">
        <v>1892</v>
      </c>
      <c r="N232" s="195" t="s">
        <v>1892</v>
      </c>
      <c r="O232" s="195"/>
    </row>
    <row r="233" spans="1:16">
      <c r="A233" s="195" t="s">
        <v>2153</v>
      </c>
      <c r="B233" s="195" t="s">
        <v>2154</v>
      </c>
      <c r="C233" s="195" t="s">
        <v>2153</v>
      </c>
      <c r="D233" s="198" t="s">
        <v>2155</v>
      </c>
      <c r="E233" s="198" t="s">
        <v>2156</v>
      </c>
      <c r="F233" s="198" t="s">
        <v>2157</v>
      </c>
      <c r="G233" s="196" t="s">
        <v>2158</v>
      </c>
      <c r="H233" s="195" t="s">
        <v>1892</v>
      </c>
      <c r="I233" s="195" t="s">
        <v>2159</v>
      </c>
      <c r="J233" s="195" t="s">
        <v>2160</v>
      </c>
      <c r="K233" s="195" t="s">
        <v>1892</v>
      </c>
      <c r="L233" s="195" t="s">
        <v>1892</v>
      </c>
      <c r="M233" s="195" t="s">
        <v>1892</v>
      </c>
      <c r="N233" s="195" t="s">
        <v>1892</v>
      </c>
      <c r="O233" s="195"/>
    </row>
    <row r="234" spans="1:16">
      <c r="A234" s="195" t="s">
        <v>2161</v>
      </c>
      <c r="B234" s="195" t="s">
        <v>2162</v>
      </c>
      <c r="C234" s="195" t="s">
        <v>2161</v>
      </c>
      <c r="D234" s="195" t="s">
        <v>2163</v>
      </c>
      <c r="E234" s="195" t="s">
        <v>2164</v>
      </c>
      <c r="F234" s="195" t="s">
        <v>2165</v>
      </c>
      <c r="G234" s="196" t="s">
        <v>2166</v>
      </c>
      <c r="H234" s="195" t="s">
        <v>1892</v>
      </c>
      <c r="I234" s="195" t="s">
        <v>2167</v>
      </c>
      <c r="J234" s="195" t="s">
        <v>2168</v>
      </c>
      <c r="K234" s="195" t="s">
        <v>1892</v>
      </c>
      <c r="L234" s="195" t="s">
        <v>1892</v>
      </c>
      <c r="M234" s="195" t="s">
        <v>1892</v>
      </c>
      <c r="N234" s="195" t="s">
        <v>1892</v>
      </c>
      <c r="O234" s="195"/>
    </row>
    <row r="235" spans="1:16">
      <c r="A235" s="195" t="s">
        <v>2169</v>
      </c>
      <c r="B235" s="195" t="s">
        <v>2170</v>
      </c>
      <c r="C235" s="195" t="s">
        <v>2169</v>
      </c>
      <c r="D235" s="198" t="s">
        <v>2171</v>
      </c>
      <c r="E235" s="198" t="s">
        <v>2172</v>
      </c>
      <c r="F235" s="195" t="s">
        <v>1892</v>
      </c>
      <c r="G235" s="196" t="s">
        <v>2173</v>
      </c>
      <c r="H235" s="195" t="s">
        <v>1892</v>
      </c>
      <c r="I235" s="195" t="s">
        <v>2174</v>
      </c>
      <c r="J235" s="195" t="s">
        <v>2172</v>
      </c>
      <c r="K235" s="195" t="s">
        <v>2175</v>
      </c>
      <c r="L235" s="195" t="s">
        <v>2176</v>
      </c>
      <c r="M235" s="195" t="s">
        <v>1892</v>
      </c>
      <c r="N235" s="195" t="s">
        <v>1892</v>
      </c>
      <c r="O235" s="195" t="s">
        <v>1912</v>
      </c>
    </row>
    <row r="236" spans="1:16">
      <c r="A236" s="195" t="s">
        <v>2177</v>
      </c>
      <c r="B236" s="195" t="s">
        <v>106</v>
      </c>
      <c r="C236" s="195" t="s">
        <v>2177</v>
      </c>
      <c r="D236" s="198" t="s">
        <v>107</v>
      </c>
      <c r="E236" s="198" t="s">
        <v>2178</v>
      </c>
      <c r="F236" s="198" t="s">
        <v>2179</v>
      </c>
      <c r="G236" s="196" t="s">
        <v>2180</v>
      </c>
      <c r="H236" s="195" t="s">
        <v>1892</v>
      </c>
      <c r="I236" s="195" t="s">
        <v>108</v>
      </c>
      <c r="J236" s="195" t="s">
        <v>2181</v>
      </c>
      <c r="K236" s="195" t="s">
        <v>120</v>
      </c>
      <c r="L236" s="195" t="s">
        <v>2182</v>
      </c>
      <c r="M236" s="195" t="s">
        <v>109</v>
      </c>
      <c r="N236" s="195" t="s">
        <v>2183</v>
      </c>
      <c r="O236" s="195"/>
      <c r="P236" s="195" t="s">
        <v>1912</v>
      </c>
    </row>
    <row r="237" spans="1:16">
      <c r="A237" s="195" t="s">
        <v>2184</v>
      </c>
      <c r="B237" s="195" t="s">
        <v>2185</v>
      </c>
      <c r="C237" s="195" t="s">
        <v>2184</v>
      </c>
      <c r="D237" s="195" t="s">
        <v>2186</v>
      </c>
      <c r="E237" s="195" t="s">
        <v>2187</v>
      </c>
      <c r="F237" s="195" t="s">
        <v>1892</v>
      </c>
      <c r="G237" s="196" t="s">
        <v>2188</v>
      </c>
      <c r="H237" s="195" t="s">
        <v>1892</v>
      </c>
      <c r="I237" s="195" t="s">
        <v>2189</v>
      </c>
      <c r="J237" s="195" t="s">
        <v>2190</v>
      </c>
      <c r="K237" s="195" t="s">
        <v>1892</v>
      </c>
      <c r="L237" s="195" t="s">
        <v>1892</v>
      </c>
      <c r="M237" s="195" t="s">
        <v>1892</v>
      </c>
      <c r="N237" s="195" t="s">
        <v>1892</v>
      </c>
      <c r="O237" s="195"/>
    </row>
  </sheetData>
  <sortState ref="A2:N14">
    <sortCondition ref="A2:A14"/>
  </sortState>
  <phoneticPr fontId="5"/>
  <dataValidations count="2">
    <dataValidation imeMode="off" allowBlank="1" showInputMessage="1" showErrorMessage="1" sqref="C237:C65290 A237:A65290 E237:H65290 N237:N65290 L237:L65290 J237:J65290 C223:C227 F235 H235 H137:H139 M146 I146:K146 G231:G232 F113 H113:H127 G170 H222:H231 F143:G145 G189 E207:H207 E222:G227 M24 E234:G234 E233:H233 G172:G184 E230:F232 E114:G142 H129:H135 L128:L139 E148:G159 H148:H158 C114:C158 E147:H147 H141:H146 E143:E146 G187 G191:G193 H170:H194 E170:F194 E204:H205 E209:H209 J229:J235 C229:C233 A229:A234 L229:L235 N229:N235 E229:G229 E13:H15 A13:A17 C13:C17 J13:J17 F17:F18 C19 E195:H202 E19:H23 E24:G24 E25:H27 E28:F28 J19:J28 A19:A28 C21:C28 H28:H29 E30:H31 E33:H37 E38:F38 H38 E39:H42 E43:G43 H53 H44:H46 E45:F46 E47:H50 E51:F51 E53:F53 E52:H52 E160:H169 J147:J202 L141:L201 N141:N201 C160:C202 C204:C213 H206 E206:F206 C30:C58 C60:C62 A30:A62 L13:L65 J30:J65 E54:H67 E68:F68 E69:H76 C83:C112 C64:C81 A64:A202 E78:H112 L68:L126 J68:J145 N13:N139 J1:J10 E1:H11 L1:L11 A1:A11 N1:N11 C1:C11 N204:N227 L204:L227 A204:A227 J204:J227 E211:H221 C215:C221"/>
    <dataValidation imeMode="hiragana" allowBlank="1" showInputMessage="1" showErrorMessage="1" sqref="I237:I65290 M237:M65290 D237:D65290 K237:K65290 B237:B65290 B223:B227 L127:M127 O111 O114:O123 O176 O188 O89:O90 O223:O226 O93:O95 O237 O125:O126 O170:O173 O135:O143 K141:K145 M141:M145 B211:B213 O151:O158 O98:O109 O178 O190 O160 O86:O87 O232:O233 B229:B233 O84:P85 B124:B145 O128:O133 M128:M139 O148:O149 O145:O146 B147:B158 O192:O195 O180:O186 D209 K229:K235 I229:I234 M229:M235 D229:D234 O229:O230 O2:O3 P3:P4 O5:P5 P6 O7:P10 D13:D15 O21 O13:O17 I13:I17 B13:B17 O19 B19 O198:O202 M13:M23 O23:O24 O26 P11:P26 O27:P27 D19:D28 K13:K28 I19:I28 B21:B28 P28:P29 O30:P30 D30:D31 O32 P31:P33 O34:P34 P35 O36:P37 P38 D33:D43 B30:B43 O39:P48 P49:P50 B45:B50 M147:M201 I147:I202 K147:K201 D114:D202 O162:O168 B160:B202 O51:O52 P53:P55 O204:O213 B204:B208 D204:D207 O54:O55 O56:P58 B52:B58 P59 O60:P61 B60:B62 D45:D62 P62:P64 L66:L67 J66:J67 O65:P71 P72:P73 D64:D76 P77 O83 O74:O81 B64:B81 B83:B122 D78:D112 I30:I145 K30:K139 M25:M126 I1:I10 D1:D11 K1:K11 M1:M11 B1:B11 M204:M227 I204:I227 K204:K227 D211:D226 O215:O221 B215:B221"/>
  </dataValidations>
  <hyperlinks>
    <hyperlink ref="G98" r:id="rId1"/>
    <hyperlink ref="G196" r:id="rId2"/>
    <hyperlink ref="G152" r:id="rId3"/>
    <hyperlink ref="G18" r:id="rId4"/>
    <hyperlink ref="G197" r:id="rId5"/>
    <hyperlink ref="G99" r:id="rId6"/>
    <hyperlink ref="H209" r:id="rId7"/>
    <hyperlink ref="G69" r:id="rId8"/>
    <hyperlink ref="G88" r:id="rId9"/>
    <hyperlink ref="H211" r:id="rId10"/>
    <hyperlink ref="G211" r:id="rId11"/>
    <hyperlink ref="G115" r:id="rId12"/>
    <hyperlink ref="G62" r:id="rId13"/>
    <hyperlink ref="G43" r:id="rId14"/>
    <hyperlink ref="H170" r:id="rId15"/>
    <hyperlink ref="G170" r:id="rId16"/>
    <hyperlink ref="G237" r:id="rId17"/>
    <hyperlink ref="G234" r:id="rId18"/>
    <hyperlink ref="G233" r:id="rId19"/>
    <hyperlink ref="G222" r:id="rId20"/>
    <hyperlink ref="G214" r:id="rId21"/>
    <hyperlink ref="G215" r:id="rId22"/>
    <hyperlink ref="G213" r:id="rId23"/>
    <hyperlink ref="H206" r:id="rId24"/>
    <hyperlink ref="G206" r:id="rId25"/>
    <hyperlink ref="G189" r:id="rId26"/>
    <hyperlink ref="G177" r:id="rId27"/>
    <hyperlink ref="G173" r:id="rId28"/>
    <hyperlink ref="G172" r:id="rId29"/>
    <hyperlink ref="G165" r:id="rId30"/>
    <hyperlink ref="G159" r:id="rId31"/>
    <hyperlink ref="H156" r:id="rId32"/>
    <hyperlink ref="G156" r:id="rId33"/>
    <hyperlink ref="G155" r:id="rId34"/>
    <hyperlink ref="G150" r:id="rId35"/>
    <hyperlink ref="G142" r:id="rId36"/>
    <hyperlink ref="G129" r:id="rId37"/>
    <hyperlink ref="G125" r:id="rId38"/>
    <hyperlink ref="G119" r:id="rId39"/>
    <hyperlink ref="G109" r:id="rId40"/>
    <hyperlink ref="G104" r:id="rId41"/>
    <hyperlink ref="G83" r:id="rId42"/>
    <hyperlink ref="G77" r:id="rId43"/>
    <hyperlink ref="G73" r:id="rId44"/>
    <hyperlink ref="G51" r:id="rId45"/>
    <hyperlink ref="G47" r:id="rId46"/>
    <hyperlink ref="G34" r:id="rId47"/>
    <hyperlink ref="G35" r:id="rId48"/>
    <hyperlink ref="G32" r:id="rId49"/>
    <hyperlink ref="H31" r:id="rId50"/>
    <hyperlink ref="G31" r:id="rId51"/>
    <hyperlink ref="G21" r:id="rId52"/>
    <hyperlink ref="G9" r:id="rId53"/>
    <hyperlink ref="G8" r:id="rId54"/>
    <hyperlink ref="G12" r:id="rId55"/>
    <hyperlink ref="G15" r:id="rId56"/>
    <hyperlink ref="G17" r:id="rId57"/>
    <hyperlink ref="G4" r:id="rId58"/>
    <hyperlink ref="G235" r:id="rId59"/>
    <hyperlink ref="G230" r:id="rId60"/>
    <hyperlink ref="G195" r:id="rId61"/>
    <hyperlink ref="G184" r:id="rId62"/>
    <hyperlink ref="G181" r:id="rId63"/>
    <hyperlink ref="G192" r:id="rId64"/>
    <hyperlink ref="G180" r:id="rId65"/>
    <hyperlink ref="G175" r:id="rId66"/>
    <hyperlink ref="H194" r:id="rId67"/>
    <hyperlink ref="G171" r:id="rId68"/>
    <hyperlink ref="G112" r:id="rId69"/>
    <hyperlink ref="G120" r:id="rId70"/>
    <hyperlink ref="G154" r:id="rId71"/>
    <hyperlink ref="G91" r:id="rId72"/>
    <hyperlink ref="G96" r:id="rId73"/>
    <hyperlink ref="G81" r:id="rId74"/>
    <hyperlink ref="G45" r:id="rId75"/>
    <hyperlink ref="G55" r:id="rId76"/>
    <hyperlink ref="G61" r:id="rId77"/>
    <hyperlink ref="G68" r:id="rId78"/>
    <hyperlink ref="G49" r:id="rId79"/>
    <hyperlink ref="G78" r:id="rId80"/>
    <hyperlink ref="G65" r:id="rId81"/>
    <hyperlink ref="G75" r:id="rId82"/>
    <hyperlink ref="G67" r:id="rId83"/>
    <hyperlink ref="G30" r:id="rId84"/>
    <hyperlink ref="G26" r:id="rId85"/>
    <hyperlink ref="H24" r:id="rId86"/>
    <hyperlink ref="G19" r:id="rId87"/>
    <hyperlink ref="H11" r:id="rId88"/>
    <hyperlink ref="G11" r:id="rId89"/>
    <hyperlink ref="G13" r:id="rId90"/>
    <hyperlink ref="G10" r:id="rId91"/>
    <hyperlink ref="G236" r:id="rId92"/>
    <hyperlink ref="G5" r:id="rId93"/>
    <hyperlink ref="G2" r:id="rId94"/>
    <hyperlink ref="G42" r:id="rId95"/>
    <hyperlink ref="G226" r:id="rId96"/>
    <hyperlink ref="G227" r:id="rId97"/>
    <hyperlink ref="G224" r:id="rId98"/>
    <hyperlink ref="G221" r:id="rId99"/>
    <hyperlink ref="H225" r:id="rId100"/>
    <hyperlink ref="G218" r:id="rId101"/>
    <hyperlink ref="G186" r:id="rId102"/>
    <hyperlink ref="G207" r:id="rId103"/>
    <hyperlink ref="H33" r:id="rId104"/>
    <hyperlink ref="G63" r:id="rId105"/>
    <hyperlink ref="G139" r:id="rId106"/>
    <hyperlink ref="G57" r:id="rId107"/>
    <hyperlink ref="G72" r:id="rId108"/>
    <hyperlink ref="G130" r:id="rId109"/>
    <hyperlink ref="G66" r:id="rId110"/>
    <hyperlink ref="G164" r:id="rId111"/>
    <hyperlink ref="G64" r:id="rId112"/>
    <hyperlink ref="G22" r:id="rId113"/>
    <hyperlink ref="G74" r:id="rId114"/>
    <hyperlink ref="G23" r:id="rId115"/>
    <hyperlink ref="G200" r:id="rId116"/>
    <hyperlink ref="G212" r:id="rId117"/>
    <hyperlink ref="G198" r:id="rId118"/>
    <hyperlink ref="G188" r:id="rId119"/>
    <hyperlink ref="G190" r:id="rId120"/>
    <hyperlink ref="G121" r:id="rId121"/>
    <hyperlink ref="G205" r:id="rId122"/>
    <hyperlink ref="H205" r:id="rId123"/>
    <hyperlink ref="G102" r:id="rId124"/>
    <hyperlink ref="G217" r:id="rId125"/>
    <hyperlink ref="G193" r:id="rId126"/>
    <hyperlink ref="G14" r:id="rId127"/>
    <hyperlink ref="G127" r:id="rId128"/>
    <hyperlink ref="G97" r:id="rId129"/>
    <hyperlink ref="G169" r:id="rId130"/>
    <hyperlink ref="G46" r:id="rId131"/>
    <hyperlink ref="G132" r:id="rId132"/>
    <hyperlink ref="G191" r:id="rId133"/>
    <hyperlink ref="G220" r:id="rId134"/>
    <hyperlink ref="G147" r:id="rId135"/>
    <hyperlink ref="G114" r:id="rId136"/>
    <hyperlink ref="G145" r:id="rId137"/>
    <hyperlink ref="G107" r:id="rId138"/>
    <hyperlink ref="H107" r:id="rId139"/>
    <hyperlink ref="H91" r:id="rId140"/>
    <hyperlink ref="G167" r:id="rId141"/>
    <hyperlink ref="G128" r:id="rId142"/>
    <hyperlink ref="G110" r:id="rId143"/>
    <hyperlink ref="G108" r:id="rId144"/>
    <hyperlink ref="H179" r:id="rId145"/>
    <hyperlink ref="G182" r:id="rId146"/>
    <hyperlink ref="G176" r:id="rId147"/>
    <hyperlink ref="H212" r:id="rId148"/>
  </hyperlinks>
  <pageMargins left="0.70866141732283472" right="0.70866141732283472" top="0.47244094488188981" bottom="0.33" header="0.31496062992125984" footer="0.14000000000000001"/>
  <pageSetup paperSize="9" scale="95" orientation="portrait" horizontalDpi="4294967292" verticalDpi="0" r:id="rId149"/>
  <legacy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大会要項</vt:lpstr>
      <vt:lpstr>申込書</vt:lpstr>
      <vt:lpstr>選手名簿</vt:lpstr>
      <vt:lpstr>宿泊確認書</vt:lpstr>
      <vt:lpstr>請求書・領収書</vt:lpstr>
      <vt:lpstr>コード</vt:lpstr>
      <vt:lpstr>コード!Print_Area</vt:lpstr>
      <vt:lpstr>宿泊確認書!Print_Area</vt:lpstr>
      <vt:lpstr>申込書!Print_Area</vt:lpstr>
      <vt:lpstr>請求書・領収書!Print_Area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2017-05-19T08:45:55Z</cp:lastPrinted>
  <dcterms:created xsi:type="dcterms:W3CDTF">2014-01-20T07:22:24Z</dcterms:created>
  <dcterms:modified xsi:type="dcterms:W3CDTF">2017-05-24T06:23:52Z</dcterms:modified>
</cp:coreProperties>
</file>