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520" windowHeight="7110"/>
  </bookViews>
  <sheets>
    <sheet name="大会要項" sheetId="13" r:id="rId1"/>
    <sheet name="申込書" sheetId="10" r:id="rId2"/>
    <sheet name="選手名簿" sheetId="17" r:id="rId3"/>
    <sheet name="宿泊確認書・請求書" sheetId="18" state="hidden" r:id="rId4"/>
    <sheet name="データ" sheetId="7" state="hidden" r:id="rId5"/>
    <sheet name="行・列番号" sheetId="19" state="hidden" r:id="rId6"/>
    <sheet name="Sheet1" sheetId="21" state="hidden" r:id="rId7"/>
  </sheets>
  <definedNames>
    <definedName name="_xlnm._FilterDatabase" localSheetId="4" hidden="1">データ!$A$1:$N$2</definedName>
    <definedName name="_xlnm.Print_Area" localSheetId="4">データ!$B$1:$G$2</definedName>
    <definedName name="_xlnm.Print_Area" localSheetId="2">選手名簿!$A$2:$L$32</definedName>
    <definedName name="_xlnm.Print_Area" localSheetId="0">大会要項!$A$1:$G$39</definedName>
    <definedName name="コード">データ!$A$1:$N$256</definedName>
  </definedNames>
  <calcPr calcId="145621"/>
</workbook>
</file>

<file path=xl/calcChain.xml><?xml version="1.0" encoding="utf-8"?>
<calcChain xmlns="http://schemas.openxmlformats.org/spreadsheetml/2006/main">
  <c r="E4" i="21" l="1"/>
  <c r="F4" i="21"/>
  <c r="G4" i="21"/>
  <c r="H4" i="21"/>
  <c r="I4" i="21"/>
  <c r="J4" i="21"/>
  <c r="K4" i="21"/>
  <c r="L4" i="21"/>
  <c r="M4" i="21"/>
  <c r="N4" i="21"/>
  <c r="O4" i="21"/>
  <c r="P4" i="21"/>
  <c r="Q4" i="21"/>
  <c r="R4" i="21"/>
  <c r="S4" i="21"/>
  <c r="T4" i="21"/>
  <c r="U4" i="21"/>
  <c r="V4" i="21"/>
  <c r="W4" i="21"/>
  <c r="X4" i="21"/>
  <c r="Y4" i="21"/>
  <c r="AA4" i="21"/>
  <c r="AB4" i="21"/>
  <c r="AE4" i="21"/>
  <c r="AF4" i="21"/>
  <c r="AI4" i="21"/>
  <c r="AJ4" i="21"/>
  <c r="AL4" i="21"/>
  <c r="AM4" i="21"/>
  <c r="AP4" i="21"/>
  <c r="AQ4" i="21"/>
  <c r="AT4" i="21"/>
  <c r="AU4" i="21"/>
  <c r="AX4" i="21"/>
  <c r="AY4" i="21"/>
  <c r="BG4" i="21"/>
  <c r="BH4" i="21"/>
  <c r="BK4" i="21"/>
  <c r="L5" i="18" l="1"/>
  <c r="J14" i="18" l="1"/>
  <c r="J15" i="18"/>
  <c r="J16" i="18"/>
  <c r="Q14" i="18"/>
  <c r="Q15" i="18"/>
  <c r="Q16" i="18"/>
  <c r="X14" i="18"/>
  <c r="X15" i="18"/>
  <c r="X16" i="18"/>
  <c r="AE14" i="18"/>
  <c r="AE15" i="18"/>
  <c r="AE16" i="18"/>
  <c r="AL14" i="18"/>
  <c r="AL15" i="18"/>
  <c r="AL16" i="18"/>
  <c r="AS14" i="18"/>
  <c r="AS15" i="18"/>
  <c r="AS16" i="18"/>
  <c r="AZ14" i="18"/>
  <c r="AZ15" i="18"/>
  <c r="AZ16" i="18"/>
  <c r="J21" i="18"/>
  <c r="BH15" i="18" l="1"/>
  <c r="BH17" i="18" s="1"/>
  <c r="J7" i="10"/>
  <c r="J7" i="18" s="1"/>
  <c r="AZ36" i="19" l="1"/>
  <c r="AS36" i="19"/>
  <c r="AL36" i="19"/>
  <c r="AE36" i="19"/>
  <c r="X36" i="19"/>
  <c r="Q36" i="19"/>
  <c r="J36" i="19"/>
  <c r="AZ22" i="19"/>
  <c r="AS22" i="19"/>
  <c r="AL22" i="19"/>
  <c r="AE22" i="19"/>
  <c r="X22" i="19"/>
  <c r="Q22" i="19"/>
  <c r="J22" i="19"/>
  <c r="B2" i="19"/>
  <c r="BT37" i="19" l="1"/>
  <c r="BH50" i="18"/>
  <c r="Q21" i="18"/>
  <c r="X21" i="18"/>
  <c r="AE21" i="18"/>
  <c r="AL21" i="18"/>
  <c r="AS21" i="18"/>
  <c r="AZ21" i="18"/>
  <c r="J22" i="18"/>
  <c r="Q22" i="18"/>
  <c r="X22" i="18"/>
  <c r="AE22" i="18"/>
  <c r="AL22" i="18"/>
  <c r="AS22" i="18"/>
  <c r="AZ22" i="18"/>
  <c r="Q39" i="10"/>
  <c r="BB4" i="21" s="1"/>
  <c r="B2" i="18"/>
  <c r="BA45" i="18"/>
  <c r="AZ13" i="18"/>
  <c r="AS13" i="18"/>
  <c r="AL13" i="18"/>
  <c r="AE13" i="18"/>
  <c r="X13" i="18"/>
  <c r="Q13" i="18"/>
  <c r="J13" i="18"/>
  <c r="AE39" i="10"/>
  <c r="X19" i="10"/>
  <c r="X17" i="18" s="1"/>
  <c r="Q19" i="10"/>
  <c r="Q17" i="18" s="1"/>
  <c r="J19" i="10"/>
  <c r="J17" i="18" s="1"/>
  <c r="AZ25" i="18"/>
  <c r="AS25" i="18"/>
  <c r="AL25" i="18"/>
  <c r="AE25" i="18"/>
  <c r="X25" i="18"/>
  <c r="Q25" i="18"/>
  <c r="J25" i="18"/>
  <c r="AZ20" i="18"/>
  <c r="AS20" i="18"/>
  <c r="AL20" i="18"/>
  <c r="AE20" i="18"/>
  <c r="X20" i="18"/>
  <c r="Q20" i="18"/>
  <c r="J20" i="18"/>
  <c r="E6" i="17"/>
  <c r="AF9" i="10"/>
  <c r="BB9" i="10"/>
  <c r="J9" i="10"/>
  <c r="J6" i="10"/>
  <c r="B2" i="10"/>
  <c r="J4" i="10"/>
  <c r="B2" i="17"/>
  <c r="J39" i="10"/>
  <c r="BA4" i="21" s="1"/>
  <c r="AL39" i="10"/>
  <c r="BE4" i="21" s="1"/>
  <c r="AS39" i="10"/>
  <c r="BF4" i="21" s="1"/>
  <c r="AZ36" i="10"/>
  <c r="AS36" i="10"/>
  <c r="BH23" i="10"/>
  <c r="BH24" i="10"/>
  <c r="BH17" i="10"/>
  <c r="BH19" i="10" s="1"/>
  <c r="AS22" i="10"/>
  <c r="AZ22" i="10"/>
  <c r="AL19" i="10"/>
  <c r="AL17" i="18" s="1"/>
  <c r="AZ19" i="10"/>
  <c r="AZ17" i="18" s="1"/>
  <c r="AS19" i="10"/>
  <c r="AS17" i="18" s="1"/>
  <c r="Q36" i="10"/>
  <c r="X36" i="10"/>
  <c r="AE36" i="10"/>
  <c r="AL36" i="10"/>
  <c r="J36" i="10"/>
  <c r="Q22" i="10"/>
  <c r="X22" i="10"/>
  <c r="AE22" i="10"/>
  <c r="AL22" i="10"/>
  <c r="J22" i="10"/>
  <c r="AE19" i="10"/>
  <c r="AE17" i="18" s="1"/>
  <c r="BB10" i="10"/>
  <c r="BQ4" i="21" s="1"/>
  <c r="AF10" i="10"/>
  <c r="BO4" i="21" s="1"/>
  <c r="AQ8" i="10"/>
  <c r="AQ8" i="18" s="1"/>
  <c r="AQ7" i="10"/>
  <c r="AQ7" i="18" s="1"/>
  <c r="J10" i="10"/>
  <c r="BM4" i="21" s="1"/>
  <c r="J8" i="10"/>
  <c r="J8" i="18" s="1"/>
  <c r="BT37" i="10" l="1"/>
  <c r="S36" i="18" s="1"/>
  <c r="AJ36" i="18" s="1"/>
  <c r="BD4" i="21"/>
  <c r="J9" i="18"/>
  <c r="BL4" i="21"/>
  <c r="J4" i="18"/>
  <c r="O46" i="18" s="1"/>
  <c r="C4" i="21"/>
  <c r="BB9" i="18"/>
  <c r="BP4" i="21"/>
  <c r="AF9" i="18"/>
  <c r="BN4" i="21"/>
  <c r="J6" i="18"/>
  <c r="E5" i="17"/>
  <c r="AF10" i="18"/>
  <c r="BB10" i="18"/>
  <c r="J10" i="18"/>
  <c r="AS28" i="18"/>
  <c r="AL28" i="18"/>
  <c r="AE28" i="18"/>
  <c r="X37" i="10"/>
  <c r="AH4" i="21" s="1"/>
  <c r="Q28" i="18"/>
  <c r="J38" i="10"/>
  <c r="AC4" i="21" s="1"/>
  <c r="E7" i="17"/>
  <c r="I7" i="17"/>
  <c r="I6" i="17"/>
  <c r="AS38" i="10"/>
  <c r="AV4" i="21" s="1"/>
  <c r="AZ37" i="10"/>
  <c r="AW4" i="21" s="1"/>
  <c r="AL38" i="10"/>
  <c r="AR4" i="21" s="1"/>
  <c r="AS37" i="10"/>
  <c r="AS4" i="21" s="1"/>
  <c r="AE38" i="10"/>
  <c r="AN4" i="21" s="1"/>
  <c r="AL37" i="10"/>
  <c r="AO4" i="21" s="1"/>
  <c r="Q38" i="10"/>
  <c r="AG4" i="21" s="1"/>
  <c r="BH37" i="10"/>
  <c r="J28" i="18"/>
  <c r="Q37" i="10"/>
  <c r="AD4" i="21" s="1"/>
  <c r="E4" i="17"/>
  <c r="BH22" i="18"/>
  <c r="BH21" i="18"/>
  <c r="J27" i="18" l="1"/>
  <c r="AZ26" i="18"/>
  <c r="AS27" i="18"/>
  <c r="AS26" i="18"/>
  <c r="AL27" i="18"/>
  <c r="Q27" i="18"/>
  <c r="X26" i="18"/>
  <c r="AL26" i="18"/>
  <c r="AE27" i="18"/>
  <c r="S35" i="18"/>
  <c r="AJ35" i="18" s="1"/>
  <c r="BT26" i="18"/>
  <c r="BH26" i="18" s="1"/>
  <c r="AI48" i="18" s="1"/>
  <c r="Q26" i="18"/>
  <c r="AE51" i="18"/>
  <c r="AE50" i="18"/>
  <c r="S38" i="18" l="1"/>
  <c r="AJ38" i="18" s="1"/>
  <c r="S37" i="18"/>
  <c r="AJ37" i="18" s="1"/>
  <c r="AJ39" i="18" l="1"/>
  <c r="AE52" i="18"/>
</calcChain>
</file>

<file path=xl/comments1.xml><?xml version="1.0" encoding="utf-8"?>
<comments xmlns="http://schemas.openxmlformats.org/spreadsheetml/2006/main">
  <authors>
    <author>ESP_SHIBATA</author>
  </authors>
  <commentList>
    <comment ref="AJ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AJ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3.xml><?xml version="1.0" encoding="utf-8"?>
<comments xmlns="http://schemas.openxmlformats.org/spreadsheetml/2006/main">
  <authors>
    <author>ESP_SHIBATA</author>
  </authors>
  <commentList>
    <comment ref="G83"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comments4.xml><?xml version="1.0" encoding="utf-8"?>
<comments xmlns="http://schemas.openxmlformats.org/spreadsheetml/2006/main">
  <authors>
    <author>ESP_SHIBATA</author>
  </authors>
  <commentList>
    <comment ref="AJ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sharedStrings.xml><?xml version="1.0" encoding="utf-8"?>
<sst xmlns="http://schemas.openxmlformats.org/spreadsheetml/2006/main" count="4197" uniqueCount="2494">
  <si>
    <t>団体名</t>
    <rPh sb="0" eb="2">
      <t>ダンタイ</t>
    </rPh>
    <rPh sb="2" eb="3">
      <t>メイ</t>
    </rPh>
    <phoneticPr fontId="4"/>
  </si>
  <si>
    <t>電話番号</t>
    <rPh sb="0" eb="2">
      <t>デンワ</t>
    </rPh>
    <rPh sb="2" eb="4">
      <t>バンゴウ</t>
    </rPh>
    <phoneticPr fontId="4"/>
  </si>
  <si>
    <t>FAX番号</t>
    <rPh sb="3" eb="5">
      <t>バンゴウ</t>
    </rPh>
    <phoneticPr fontId="4"/>
  </si>
  <si>
    <t>携帯番号</t>
    <rPh sb="0" eb="2">
      <t>ケイタイ</t>
    </rPh>
    <rPh sb="2" eb="4">
      <t>バンゴウ</t>
    </rPh>
    <phoneticPr fontId="4"/>
  </si>
  <si>
    <t>朝食</t>
    <rPh sb="0" eb="2">
      <t>チョウショク</t>
    </rPh>
    <phoneticPr fontId="4"/>
  </si>
  <si>
    <t>夕食</t>
    <rPh sb="0" eb="2">
      <t>ユウショク</t>
    </rPh>
    <phoneticPr fontId="4"/>
  </si>
  <si>
    <t>【参加について】</t>
    <rPh sb="1" eb="3">
      <t>サンカ</t>
    </rPh>
    <phoneticPr fontId="4"/>
  </si>
  <si>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4"/>
  </si>
  <si>
    <t>※ いずれかに○をつけて下さい。</t>
    <phoneticPr fontId="4"/>
  </si>
  <si>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</si>
  <si>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</si>
  <si>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</si>
  <si>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</si>
  <si>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</si>
  <si>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</si>
  <si>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</si>
  <si>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</si>
  <si>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</si>
  <si>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</si>
  <si>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</si>
  <si>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</si>
  <si>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4"/>
  </si>
  <si>
    <t>参加する</t>
    <rPh sb="0" eb="2">
      <t>サンカ</t>
    </rPh>
    <phoneticPr fontId="4"/>
  </si>
  <si>
    <t>参加しない</t>
    <phoneticPr fontId="4"/>
  </si>
  <si>
    <t>参加したいが現時点ではきめられない</t>
    <phoneticPr fontId="4"/>
  </si>
  <si>
    <t>チーム
所在地</t>
    <rPh sb="4" eb="7">
      <t>ショザイチ</t>
    </rPh>
    <phoneticPr fontId="4"/>
  </si>
  <si>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4"/>
  </si>
  <si>
    <t>参加料</t>
  </si>
  <si>
    <t>引率者 １</t>
    <rPh sb="0" eb="3">
      <t>インソツシャ</t>
    </rPh>
    <phoneticPr fontId="4"/>
  </si>
  <si>
    <t>引率者 ２</t>
    <rPh sb="0" eb="3">
      <t>インソツシャ</t>
    </rPh>
    <phoneticPr fontId="4"/>
  </si>
  <si>
    <t>引率者 ３</t>
    <rPh sb="0" eb="3">
      <t>インソツシャ</t>
    </rPh>
    <phoneticPr fontId="4"/>
  </si>
  <si>
    <t>〒</t>
    <phoneticPr fontId="4"/>
  </si>
  <si>
    <t>参加費合計金額</t>
    <rPh sb="0" eb="3">
      <t>サンカヒ</t>
    </rPh>
    <rPh sb="3" eb="5">
      <t>ゴウケイ</t>
    </rPh>
    <rPh sb="5" eb="7">
      <t>キンガク</t>
    </rPh>
    <phoneticPr fontId="4"/>
  </si>
  <si>
    <t>携帯番号１</t>
    <rPh sb="0" eb="2">
      <t>ケイタイ</t>
    </rPh>
    <rPh sb="2" eb="4">
      <t>バンゴウ</t>
    </rPh>
    <phoneticPr fontId="4"/>
  </si>
  <si>
    <t>携帯番号２</t>
    <rPh sb="0" eb="2">
      <t>ケイタイ</t>
    </rPh>
    <rPh sb="2" eb="4">
      <t>バンゴウ</t>
    </rPh>
    <phoneticPr fontId="4"/>
  </si>
  <si>
    <t>携帯番号３</t>
    <rPh sb="0" eb="2">
      <t>ケイタイ</t>
    </rPh>
    <rPh sb="2" eb="4">
      <t>バンゴウ</t>
    </rPh>
    <phoneticPr fontId="4"/>
  </si>
  <si>
    <t>E-mail 2</t>
  </si>
  <si>
    <t>E-mail １</t>
    <phoneticPr fontId="4"/>
  </si>
  <si>
    <t>E-mail ２</t>
    <phoneticPr fontId="4"/>
  </si>
  <si>
    <t>FAX番号</t>
    <phoneticPr fontId="4"/>
  </si>
  <si>
    <t>№</t>
    <phoneticPr fontId="26"/>
  </si>
  <si>
    <t>○</t>
    <phoneticPr fontId="4"/>
  </si>
  <si>
    <t>合計</t>
    <rPh sb="0" eb="2">
      <t>ゴウケイ</t>
    </rPh>
    <phoneticPr fontId="26"/>
  </si>
  <si>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4"/>
  </si>
  <si>
    <t>延べ参加チーム数</t>
    <rPh sb="0" eb="1">
      <t>ノ</t>
    </rPh>
    <rPh sb="2" eb="4">
      <t>サンカ</t>
    </rPh>
    <rPh sb="7" eb="8">
      <t>スウ</t>
    </rPh>
    <phoneticPr fontId="4"/>
  </si>
  <si>
    <t>お茶付
600円</t>
    <rPh sb="1" eb="2">
      <t>チャ</t>
    </rPh>
    <rPh sb="2" eb="3">
      <t>ツキ</t>
    </rPh>
    <rPh sb="7" eb="8">
      <t>エン</t>
    </rPh>
    <phoneticPr fontId="4"/>
  </si>
  <si>
    <t>お茶無し
550円</t>
    <rPh sb="1" eb="2">
      <t>チャ</t>
    </rPh>
    <rPh sb="2" eb="3">
      <t>ナ</t>
    </rPh>
    <rPh sb="8" eb="9">
      <t>エン</t>
    </rPh>
    <phoneticPr fontId="4"/>
  </si>
  <si>
    <t>弁当代</t>
    <rPh sb="0" eb="2">
      <t>ベントウ</t>
    </rPh>
    <rPh sb="2" eb="3">
      <t>ダイ</t>
    </rPh>
    <phoneticPr fontId="4"/>
  </si>
  <si>
    <t>【宿泊依頼書】</t>
    <rPh sb="0" eb="1">
      <t>シュクハク</t>
    </rPh>
    <rPh sb="3" eb="6">
      <t>イライショ</t>
    </rPh>
    <phoneticPr fontId="4"/>
  </si>
  <si>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4"/>
  </si>
  <si>
    <t>宿泊人数</t>
    <rPh sb="0" eb="2">
      <t>シュクハク</t>
    </rPh>
    <rPh sb="2" eb="4">
      <t>ニンズウ</t>
    </rPh>
    <phoneticPr fontId="4"/>
  </si>
  <si>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4"/>
  </si>
  <si>
    <t>宿泊代概算金額</t>
    <rPh sb="0" eb="3">
      <t>シュクハクダイ</t>
    </rPh>
    <rPh sb="3" eb="5">
      <t>ガイサン</t>
    </rPh>
    <rPh sb="5" eb="7">
      <t>キンガク</t>
    </rPh>
    <phoneticPr fontId="4"/>
  </si>
  <si>
    <t>主　催</t>
  </si>
  <si>
    <t>期　日</t>
    <rPh sb="0" eb="1">
      <t>キ</t>
    </rPh>
    <rPh sb="2" eb="3">
      <t>ヒ</t>
    </rPh>
    <phoneticPr fontId="26"/>
  </si>
  <si>
    <t>　開会式、閉会式等の式典は行なわない。</t>
    <rPh sb="5" eb="8">
      <t>ヘイカイシキ</t>
    </rPh>
    <rPh sb="8" eb="9">
      <t>トウ</t>
    </rPh>
    <rPh sb="10" eb="12">
      <t>シキテン</t>
    </rPh>
    <phoneticPr fontId="25"/>
  </si>
  <si>
    <t>　（１）試合時間は25 - 5 - 25（分）にて行う。</t>
    <rPh sb="4" eb="6">
      <t>シアイ</t>
    </rPh>
    <rPh sb="6" eb="8">
      <t>ジカン</t>
    </rPh>
    <phoneticPr fontId="25"/>
  </si>
  <si>
    <t>　（３）1チーム1日2～4試合を予定。（原則3試合）</t>
    <rPh sb="9" eb="10">
      <t>ニチ</t>
    </rPh>
    <rPh sb="20" eb="22">
      <t>ゲンソク</t>
    </rPh>
    <rPh sb="23" eb="25">
      <t>シアイ</t>
    </rPh>
    <phoneticPr fontId="25"/>
  </si>
  <si>
    <t>　相互審判制とする。アシスタントは選手でもかまわない。</t>
    <rPh sb="17" eb="19">
      <t>センシュ</t>
    </rPh>
    <phoneticPr fontId="25"/>
  </si>
  <si>
    <t>表　彰</t>
    <rPh sb="0" eb="1">
      <t>ヒョウ</t>
    </rPh>
    <rPh sb="2" eb="3">
      <t>アキラ</t>
    </rPh>
    <phoneticPr fontId="25"/>
  </si>
  <si>
    <t>　表彰は行わない。</t>
    <rPh sb="1" eb="3">
      <t>ヒョウショウ</t>
    </rPh>
    <rPh sb="4" eb="5">
      <t>オコナ</t>
    </rPh>
    <phoneticPr fontId="25"/>
  </si>
  <si>
    <t>　NPO法人スポーツクラブ・エスペランサ熊本　　大会担当：光永　誠司（みつなが　せいじ）</t>
    <rPh sb="29" eb="31">
      <t>ミツナガ</t>
    </rPh>
    <rPh sb="32" eb="34">
      <t>セイジ</t>
    </rPh>
    <phoneticPr fontId="26"/>
  </si>
  <si>
    <t>NPO法人スポーツクラブ</t>
    <rPh sb="3" eb="5">
      <t>ホウジン</t>
    </rPh>
    <phoneticPr fontId="4"/>
  </si>
  <si>
    <t>エスペランサ熊本</t>
    <rPh sb="6" eb="8">
      <t>クマモト</t>
    </rPh>
    <phoneticPr fontId="4"/>
  </si>
  <si>
    <t>大会要項</t>
    <rPh sb="0" eb="2">
      <t>タイカイ</t>
    </rPh>
    <phoneticPr fontId="4"/>
  </si>
  <si>
    <t>申込方法
〆切日</t>
    <rPh sb="2" eb="4">
      <t>ホウホウ</t>
    </rPh>
    <rPh sb="7" eb="8">
      <t>ヒ</t>
    </rPh>
    <phoneticPr fontId="4"/>
  </si>
  <si>
    <t>　メールアドレス  festival@esperancakumamoto.com（フェスティバル専用アドレス）　
　FAX番号  0965-62-8036</t>
    <rPh sb="48" eb="50">
      <t>センヨウ</t>
    </rPh>
    <phoneticPr fontId="4"/>
  </si>
  <si>
    <t>宿泊施設名</t>
    <rPh sb="0" eb="2">
      <t>シュクハク</t>
    </rPh>
    <rPh sb="2" eb="4">
      <t>シセツ</t>
    </rPh>
    <rPh sb="4" eb="5">
      <t>メイ</t>
    </rPh>
    <phoneticPr fontId="4"/>
  </si>
  <si>
    <t>個</t>
    <rPh sb="0" eb="1">
      <t>コ</t>
    </rPh>
    <phoneticPr fontId="26"/>
  </si>
  <si>
    <t>名</t>
    <rPh sb="0" eb="1">
      <t>メイ</t>
    </rPh>
    <phoneticPr fontId="26"/>
  </si>
  <si>
    <t>チーム</t>
    <phoneticPr fontId="26"/>
  </si>
  <si>
    <t>【宿泊明細書】</t>
    <rPh sb="0" eb="1">
      <t>シュクハク</t>
    </rPh>
    <rPh sb="3" eb="6">
      <t>メイサイショ</t>
    </rPh>
    <phoneticPr fontId="4"/>
  </si>
  <si>
    <t>宿泊施設住所</t>
    <rPh sb="0" eb="2">
      <t>シュクハク</t>
    </rPh>
    <rPh sb="2" eb="4">
      <t>シセツ</t>
    </rPh>
    <rPh sb="4" eb="6">
      <t>ジュウショ</t>
    </rPh>
    <phoneticPr fontId="4"/>
  </si>
  <si>
    <t>宿泊に関する問い合わせ</t>
    <rPh sb="0" eb="2">
      <t>シュクハク</t>
    </rPh>
    <rPh sb="3" eb="4">
      <t>カン</t>
    </rPh>
    <rPh sb="6" eb="7">
      <t>ト</t>
    </rPh>
    <rPh sb="8" eb="9">
      <t>ア</t>
    </rPh>
    <phoneticPr fontId="4"/>
  </si>
  <si>
    <t>宿泊代</t>
    <rPh sb="0" eb="2">
      <t>シュクハク</t>
    </rPh>
    <rPh sb="2" eb="3">
      <t>ダイ</t>
    </rPh>
    <phoneticPr fontId="26"/>
  </si>
  <si>
    <t>宿泊延べ人数</t>
    <rPh sb="0" eb="2">
      <t>シュクハク</t>
    </rPh>
    <rPh sb="2" eb="3">
      <t>ノ</t>
    </rPh>
    <rPh sb="4" eb="6">
      <t>ニンズウ</t>
    </rPh>
    <phoneticPr fontId="26"/>
  </si>
  <si>
    <t>×</t>
    <phoneticPr fontId="26"/>
  </si>
  <si>
    <t>円</t>
    <rPh sb="0" eb="1">
      <t>エン</t>
    </rPh>
    <phoneticPr fontId="26"/>
  </si>
  <si>
    <t>＝</t>
    <phoneticPr fontId="26"/>
  </si>
  <si>
    <t>施設使用料</t>
    <rPh sb="0" eb="2">
      <t>シセツ</t>
    </rPh>
    <rPh sb="2" eb="4">
      <t>シヨウ</t>
    </rPh>
    <rPh sb="4" eb="5">
      <t>リョウ</t>
    </rPh>
    <phoneticPr fontId="26"/>
  </si>
  <si>
    <t>泊</t>
    <rPh sb="0" eb="1">
      <t>ハク</t>
    </rPh>
    <phoneticPr fontId="26"/>
  </si>
  <si>
    <t>夕食代増減</t>
    <rPh sb="0" eb="2">
      <t>ユウショク</t>
    </rPh>
    <rPh sb="2" eb="3">
      <t>ダイ</t>
    </rPh>
    <rPh sb="3" eb="5">
      <t>ゾウゲン</t>
    </rPh>
    <phoneticPr fontId="26"/>
  </si>
  <si>
    <t>朝食代増減</t>
    <rPh sb="0" eb="2">
      <t>チョウショク</t>
    </rPh>
    <rPh sb="2" eb="3">
      <t>ダイ</t>
    </rPh>
    <rPh sb="3" eb="5">
      <t>ゾウゲン</t>
    </rPh>
    <phoneticPr fontId="26"/>
  </si>
  <si>
    <t>宿泊代合計</t>
    <rPh sb="0" eb="2">
      <t>シュクハク</t>
    </rPh>
    <rPh sb="2" eb="3">
      <t>ダイ</t>
    </rPh>
    <rPh sb="3" eb="5">
      <t>ゴウケイ</t>
    </rPh>
    <phoneticPr fontId="26"/>
  </si>
  <si>
    <t>入浴施設名</t>
    <rPh sb="0" eb="2">
      <t>ニュウヨク</t>
    </rPh>
    <rPh sb="2" eb="4">
      <t>シセツ</t>
    </rPh>
    <rPh sb="4" eb="5">
      <t>メイ</t>
    </rPh>
    <phoneticPr fontId="4"/>
  </si>
  <si>
    <t>様</t>
    <rPh sb="0" eb="1">
      <t>サマ</t>
    </rPh>
    <phoneticPr fontId="26"/>
  </si>
  <si>
    <t>熊本県八代郡氷川町栫1239-1</t>
    <rPh sb="0" eb="3">
      <t>クマモトケン</t>
    </rPh>
    <rPh sb="3" eb="6">
      <t>ヤツシログン</t>
    </rPh>
    <rPh sb="6" eb="8">
      <t>ヒカワ</t>
    </rPh>
    <rPh sb="8" eb="9">
      <t>マチ</t>
    </rPh>
    <rPh sb="9" eb="10">
      <t>カコイ</t>
    </rPh>
    <phoneticPr fontId="26"/>
  </si>
  <si>
    <t>TEL 0965-62-3071</t>
    <phoneticPr fontId="26"/>
  </si>
  <si>
    <t>※ この名簿は「八代市」への提出以外の目的には一切使用致しません。</t>
    <phoneticPr fontId="26"/>
  </si>
  <si>
    <t>帝京長岡高校女子サッカー部</t>
    <rPh sb="0" eb="2">
      <t>テイキョウ</t>
    </rPh>
    <rPh sb="2" eb="4">
      <t>ナガオカ</t>
    </rPh>
    <rPh sb="4" eb="6">
      <t>コウコウ</t>
    </rPh>
    <rPh sb="6" eb="8">
      <t>ジョシ</t>
    </rPh>
    <rPh sb="12" eb="13">
      <t>ブ</t>
    </rPh>
    <phoneticPr fontId="4"/>
  </si>
  <si>
    <t>新潟県長岡市住吉3-9-1</t>
    <rPh sb="0" eb="8">
      <t>９４０－００４４</t>
    </rPh>
    <phoneticPr fontId="4"/>
  </si>
  <si>
    <t>松野智樹</t>
    <rPh sb="0" eb="2">
      <t>マツノ</t>
    </rPh>
    <rPh sb="2" eb="4">
      <t>トモキ</t>
    </rPh>
    <phoneticPr fontId="4"/>
  </si>
  <si>
    <t>NPO法人スポーツクラブ・エスペランサ熊本</t>
    <rPh sb="3" eb="5">
      <t>ホウジン</t>
    </rPh>
    <phoneticPr fontId="7"/>
  </si>
  <si>
    <t>宿泊人数内訳</t>
    <rPh sb="0" eb="2">
      <t>シュクハク</t>
    </rPh>
    <rPh sb="2" eb="4">
      <t>ニンズウ</t>
    </rPh>
    <rPh sb="4" eb="6">
      <t>ウチワケ</t>
    </rPh>
    <phoneticPr fontId="4"/>
  </si>
  <si>
    <t>指導者</t>
    <rPh sb="0" eb="3">
      <t>シドウシャ</t>
    </rPh>
    <phoneticPr fontId="26"/>
  </si>
  <si>
    <t>その他</t>
    <rPh sb="2" eb="3">
      <t>タ</t>
    </rPh>
    <phoneticPr fontId="26"/>
  </si>
  <si>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6"/>
  </si>
  <si>
    <r>
      <t>備考欄</t>
    </r>
    <r>
      <rPr>
        <sz val="8"/>
        <color theme="1"/>
        <rFont val="ＭＳ Ｐゴシック"/>
        <family val="3"/>
        <charset val="128"/>
        <scheme val="minor"/>
      </rPr>
      <t>（ご要望などをお書きください）</t>
    </r>
    <rPh sb="0" eb="2">
      <t>ビコウ</t>
    </rPh>
    <rPh sb="2" eb="3">
      <t>ラン</t>
    </rPh>
    <rPh sb="5" eb="7">
      <t>ヨウボウ</t>
    </rPh>
    <rPh sb="11" eb="12">
      <t>カ</t>
    </rPh>
    <phoneticPr fontId="26"/>
  </si>
  <si>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4"/>
  </si>
  <si>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4"/>
  </si>
  <si>
    <t>鴫原大介</t>
    <rPh sb="0" eb="2">
      <t>シギハラ</t>
    </rPh>
    <rPh sb="2" eb="4">
      <t>ダイスケ</t>
    </rPh>
    <phoneticPr fontId="4"/>
  </si>
  <si>
    <t>合計請求金額</t>
    <rPh sb="0" eb="2">
      <t>ゴウケイ</t>
    </rPh>
    <rPh sb="2" eb="4">
      <t>セイキュウ</t>
    </rPh>
    <rPh sb="4" eb="6">
      <t>キンガク</t>
    </rPh>
    <phoneticPr fontId="26"/>
  </si>
  <si>
    <t>（内訳）</t>
    <rPh sb="1" eb="3">
      <t>ウチワケ</t>
    </rPh>
    <phoneticPr fontId="26"/>
  </si>
  <si>
    <t>弁当代</t>
    <rPh sb="0" eb="2">
      <t>ベントウ</t>
    </rPh>
    <rPh sb="2" eb="3">
      <t>ダイ</t>
    </rPh>
    <phoneticPr fontId="26"/>
  </si>
  <si>
    <t>参加費</t>
    <rPh sb="0" eb="3">
      <t>サンカヒ</t>
    </rPh>
    <phoneticPr fontId="26"/>
  </si>
  <si>
    <t>お振込先</t>
    <rPh sb="1" eb="3">
      <t>フリコミ</t>
    </rPh>
    <rPh sb="3" eb="4">
      <t>サキ</t>
    </rPh>
    <phoneticPr fontId="26"/>
  </si>
  <si>
    <t>大会開催代表  光永誠司</t>
    <phoneticPr fontId="26"/>
  </si>
  <si>
    <t>（お振込手数料はお客様ご負担でお願いします。）</t>
    <phoneticPr fontId="26"/>
  </si>
  <si>
    <t>お茶付600円</t>
    <rPh sb="1" eb="2">
      <t>チャ</t>
    </rPh>
    <rPh sb="2" eb="3">
      <t>ツキ</t>
    </rPh>
    <rPh sb="6" eb="7">
      <t>エン</t>
    </rPh>
    <phoneticPr fontId="4"/>
  </si>
  <si>
    <t>選手</t>
    <rPh sb="0" eb="2">
      <t>センシュ</t>
    </rPh>
    <phoneticPr fontId="26"/>
  </si>
  <si>
    <t>　・熊本地震からの復興をアピールし、地元に密着した大会を開催することによる地域の元気作りを目指す。</t>
    <rPh sb="2" eb="4">
      <t>クマモト</t>
    </rPh>
    <rPh sb="4" eb="6">
      <t>ジシン</t>
    </rPh>
    <rPh sb="9" eb="11">
      <t>フッコウ</t>
    </rPh>
    <phoneticPr fontId="26"/>
  </si>
  <si>
    <t>　（２）20歳以上の引率者が必ずいる事</t>
    <rPh sb="6" eb="7">
      <t>サイ</t>
    </rPh>
    <rPh sb="7" eb="9">
      <t>イジョウ</t>
    </rPh>
    <rPh sb="10" eb="13">
      <t>インソツシャ</t>
    </rPh>
    <rPh sb="14" eb="15">
      <t>カナラ</t>
    </rPh>
    <rPh sb="18" eb="19">
      <t>コト</t>
    </rPh>
    <phoneticPr fontId="4"/>
  </si>
  <si>
    <t>【宿泊代計算書】</t>
    <rPh sb="0" eb="1">
      <t>シュクハク</t>
    </rPh>
    <rPh sb="1" eb="3">
      <t>シュクハク</t>
    </rPh>
    <rPh sb="4" eb="7">
      <t>ケイサンショ</t>
    </rPh>
    <phoneticPr fontId="4"/>
  </si>
  <si>
    <t>コード</t>
    <phoneticPr fontId="4"/>
  </si>
  <si>
    <t>〒</t>
    <phoneticPr fontId="4"/>
  </si>
  <si>
    <t>E-mail 1</t>
    <phoneticPr fontId="4"/>
  </si>
  <si>
    <t>ＦＣ目黒</t>
    <rPh sb="2" eb="4">
      <t>メグロ</t>
    </rPh>
    <phoneticPr fontId="4"/>
  </si>
  <si>
    <t>東京都目黒区下目黒3-12-11　ＦＣ目黒事務局</t>
    <rPh sb="0" eb="9">
      <t>１５３－００６４</t>
    </rPh>
    <rPh sb="19" eb="21">
      <t>メグロ</t>
    </rPh>
    <rPh sb="21" eb="24">
      <t>ジムキョク</t>
    </rPh>
    <phoneticPr fontId="4"/>
  </si>
  <si>
    <t>荒井陽太</t>
    <rPh sb="0" eb="2">
      <t>アライ</t>
    </rPh>
    <rPh sb="2" eb="4">
      <t>ヨウタ</t>
    </rPh>
    <phoneticPr fontId="4"/>
  </si>
  <si>
    <t>東京杉並ソシオフットボールクラブ</t>
    <rPh sb="0" eb="2">
      <t>トウキョウ</t>
    </rPh>
    <rPh sb="2" eb="4">
      <t>スギナミ</t>
    </rPh>
    <phoneticPr fontId="5"/>
  </si>
  <si>
    <t>東京都杉並区和泉4-18-28 5-103</t>
    <rPh sb="0" eb="3">
      <t>トウキョウト</t>
    </rPh>
    <rPh sb="3" eb="6">
      <t>スギナミク</t>
    </rPh>
    <rPh sb="6" eb="8">
      <t>イズミ</t>
    </rPh>
    <phoneticPr fontId="4"/>
  </si>
  <si>
    <t>03-6765-7955</t>
  </si>
  <si>
    <t>03-3322-8862</t>
  </si>
  <si>
    <t>socio.n.s@jcom.home.ne.jp</t>
  </si>
  <si>
    <t>西野進亮</t>
    <rPh sb="0" eb="2">
      <t>ニシノ</t>
    </rPh>
    <rPh sb="2" eb="3">
      <t>ススム</t>
    </rPh>
    <rPh sb="3" eb="4">
      <t>リョウ</t>
    </rPh>
    <phoneticPr fontId="4"/>
  </si>
  <si>
    <t>有川隆広</t>
    <rPh sb="0" eb="2">
      <t>アリカワ</t>
    </rPh>
    <rPh sb="2" eb="4">
      <t>タカヒロ</t>
    </rPh>
    <phoneticPr fontId="4"/>
  </si>
  <si>
    <t>横浜ジュニオール</t>
    <rPh sb="0" eb="2">
      <t>ヨコハマ</t>
    </rPh>
    <phoneticPr fontId="26"/>
  </si>
  <si>
    <t>神奈川県横浜市戸塚区上倉田町242-1</t>
    <rPh sb="0" eb="14">
      <t>２４４－０８１６</t>
    </rPh>
    <phoneticPr fontId="26"/>
  </si>
  <si>
    <t>前川充也</t>
    <rPh sb="0" eb="2">
      <t>マエカワ</t>
    </rPh>
    <rPh sb="2" eb="4">
      <t>ミツヤ</t>
    </rPh>
    <phoneticPr fontId="26"/>
  </si>
  <si>
    <t>esporte藤沢</t>
    <rPh sb="7" eb="9">
      <t>フジサワ</t>
    </rPh>
    <phoneticPr fontId="4"/>
  </si>
  <si>
    <t>神奈川県藤沢市村岡東2-5-7　パレーシャルスカイハイツ201</t>
    <rPh sb="0" eb="10">
      <t>２５１－００１２</t>
    </rPh>
    <phoneticPr fontId="4"/>
  </si>
  <si>
    <t>広山晴士</t>
    <rPh sb="0" eb="2">
      <t>ヒロヤマ</t>
    </rPh>
    <rPh sb="2" eb="3">
      <t>ハ</t>
    </rPh>
    <phoneticPr fontId="4"/>
  </si>
  <si>
    <t>二瓶秀人</t>
    <rPh sb="0" eb="2">
      <t>ニヘイ</t>
    </rPh>
    <rPh sb="2" eb="4">
      <t>ヒデト</t>
    </rPh>
    <phoneticPr fontId="4"/>
  </si>
  <si>
    <t>ACアスミ</t>
  </si>
  <si>
    <t>埼玉県上尾市上1503-2　㈲朝日スポルティフ内</t>
    <rPh sb="0" eb="7">
      <t>３６２－０００１</t>
    </rPh>
    <rPh sb="15" eb="17">
      <t>アサヒ</t>
    </rPh>
    <rPh sb="23" eb="24">
      <t>ナイ</t>
    </rPh>
    <phoneticPr fontId="4"/>
  </si>
  <si>
    <t>todanho19@yahoo.co.jp</t>
  </si>
  <si>
    <t>戸田直人</t>
    <rPh sb="0" eb="2">
      <t>トダ</t>
    </rPh>
    <rPh sb="2" eb="4">
      <t>ナオト</t>
    </rPh>
    <phoneticPr fontId="4"/>
  </si>
  <si>
    <t>FC Fuji　ジュニアユース</t>
  </si>
  <si>
    <t>静岡県富士市本市場町792</t>
    <rPh sb="0" eb="10">
      <t>４１６－０９５４</t>
    </rPh>
    <phoneticPr fontId="4"/>
  </si>
  <si>
    <t>fuji-sc.2010@rx.tnc.ne.jp</t>
  </si>
  <si>
    <t>静岡県榛原郡吉田町大幡1903</t>
    <rPh sb="0" eb="11">
      <t>４２１－０３０５</t>
    </rPh>
    <phoneticPr fontId="26"/>
  </si>
  <si>
    <t>八木勝之</t>
    <rPh sb="0" eb="2">
      <t>ヤギ</t>
    </rPh>
    <rPh sb="2" eb="4">
      <t>カツユキ</t>
    </rPh>
    <phoneticPr fontId="26"/>
  </si>
  <si>
    <t>三重県伊賀市千歳辻之内727-1</t>
    <rPh sb="0" eb="8">
      <t>５１８－０００２</t>
    </rPh>
    <rPh sb="8" eb="9">
      <t>ツジ</t>
    </rPh>
    <rPh sb="9" eb="10">
      <t>ノ</t>
    </rPh>
    <rPh sb="10" eb="11">
      <t>ウチ</t>
    </rPh>
    <phoneticPr fontId="26"/>
  </si>
  <si>
    <t>薮中一真</t>
    <rPh sb="0" eb="2">
      <t>ヤブナカ</t>
    </rPh>
    <rPh sb="2" eb="4">
      <t>カズマ</t>
    </rPh>
    <phoneticPr fontId="26"/>
  </si>
  <si>
    <t>ESPIROSSA彦根SC Jr.ユース</t>
    <rPh sb="9" eb="11">
      <t>ヒコネ</t>
    </rPh>
    <phoneticPr fontId="4"/>
  </si>
  <si>
    <t>滋賀県彦根市野瀬町181-1　ゴルフプラザ彦根2Ｆ</t>
    <rPh sb="0" eb="9">
      <t>５２２－００５５</t>
    </rPh>
    <rPh sb="21" eb="23">
      <t>ヒコネ</t>
    </rPh>
    <phoneticPr fontId="4"/>
  </si>
  <si>
    <t>島田一真</t>
    <rPh sb="0" eb="2">
      <t>シマダ</t>
    </rPh>
    <rPh sb="2" eb="4">
      <t>カズマ</t>
    </rPh>
    <phoneticPr fontId="4"/>
  </si>
  <si>
    <t>大阪府大阪市平野区西脇４丁目1-45</t>
    <rPh sb="0" eb="11">
      <t>５４７－００３５</t>
    </rPh>
    <rPh sb="12" eb="14">
      <t>チョウメ</t>
    </rPh>
    <phoneticPr fontId="26"/>
  </si>
  <si>
    <t>石川　翼</t>
    <rPh sb="0" eb="2">
      <t>イシカワ</t>
    </rPh>
    <rPh sb="3" eb="4">
      <t>ツバサ</t>
    </rPh>
    <phoneticPr fontId="26"/>
  </si>
  <si>
    <t>大阪府大阪市此花区2-14-31</t>
    <rPh sb="0" eb="3">
      <t>オオサカフ</t>
    </rPh>
    <rPh sb="3" eb="6">
      <t>オオサカシ</t>
    </rPh>
    <rPh sb="6" eb="9">
      <t>コノハナク</t>
    </rPh>
    <phoneticPr fontId="4"/>
  </si>
  <si>
    <t>尾松大義</t>
    <rPh sb="0" eb="2">
      <t>オマツ</t>
    </rPh>
    <rPh sb="2" eb="3">
      <t>ダイ</t>
    </rPh>
    <rPh sb="3" eb="4">
      <t>ギ</t>
    </rPh>
    <phoneticPr fontId="4"/>
  </si>
  <si>
    <t>大阪府泉佐野市大西2-3-3</t>
    <rPh sb="0" eb="9">
      <t>598-0043</t>
    </rPh>
    <phoneticPr fontId="26"/>
  </si>
  <si>
    <t>西口健一</t>
    <rPh sb="0" eb="2">
      <t>ニシグチ</t>
    </rPh>
    <rPh sb="2" eb="4">
      <t>ケンイチ</t>
    </rPh>
    <phoneticPr fontId="26"/>
  </si>
  <si>
    <t>京都府久世郡久御山町市田珠城36-1</t>
    <rPh sb="0" eb="12">
      <t>６１３－００２２</t>
    </rPh>
    <rPh sb="12" eb="13">
      <t>タマ</t>
    </rPh>
    <rPh sb="13" eb="14">
      <t>シロ</t>
    </rPh>
    <phoneticPr fontId="26"/>
  </si>
  <si>
    <t>藤谷浩二</t>
    <rPh sb="0" eb="2">
      <t>フジタニ</t>
    </rPh>
    <rPh sb="2" eb="4">
      <t>コウジ</t>
    </rPh>
    <phoneticPr fontId="26"/>
  </si>
  <si>
    <t>奈良県橿原市新賀町526 グランヴェルビュ大和八木627</t>
    <rPh sb="0" eb="9">
      <t>６３４－０００６</t>
    </rPh>
    <rPh sb="21" eb="23">
      <t>ヤマト</t>
    </rPh>
    <rPh sb="23" eb="25">
      <t>ヤギ</t>
    </rPh>
    <phoneticPr fontId="4"/>
  </si>
  <si>
    <t>0744-24-7977</t>
  </si>
  <si>
    <t>yasufoot@gblvy.dcns.ne.jp</t>
  </si>
  <si>
    <t>新田靖幸</t>
    <rPh sb="0" eb="2">
      <t>ニッタ</t>
    </rPh>
    <rPh sb="2" eb="4">
      <t>ヤスユキ</t>
    </rPh>
    <phoneticPr fontId="4"/>
  </si>
  <si>
    <t>益田中学校</t>
    <rPh sb="0" eb="2">
      <t>マスダ</t>
    </rPh>
    <rPh sb="2" eb="5">
      <t>チュウガッコウ</t>
    </rPh>
    <phoneticPr fontId="26"/>
  </si>
  <si>
    <t>島根県益田市栄町14-6</t>
    <rPh sb="0" eb="8">
      <t>６９８－００３５</t>
    </rPh>
    <phoneticPr fontId="26"/>
  </si>
  <si>
    <t>090-1017-9480</t>
  </si>
  <si>
    <t>岩田宏介</t>
    <rPh sb="0" eb="2">
      <t>イワタ</t>
    </rPh>
    <rPh sb="2" eb="4">
      <t>コウスケ</t>
    </rPh>
    <phoneticPr fontId="4"/>
  </si>
  <si>
    <t>島根県益田市内田町口297</t>
    <rPh sb="0" eb="9">
      <t>６９８－２１４３</t>
    </rPh>
    <rPh sb="9" eb="10">
      <t>クチ</t>
    </rPh>
    <phoneticPr fontId="4"/>
  </si>
  <si>
    <t>石川英樹</t>
    <rPh sb="0" eb="2">
      <t>イシカワ</t>
    </rPh>
    <rPh sb="2" eb="4">
      <t>ヒデキ</t>
    </rPh>
    <phoneticPr fontId="5"/>
  </si>
  <si>
    <t>山崎　勲</t>
    <rPh sb="0" eb="2">
      <t>ヤマサキ</t>
    </rPh>
    <rPh sb="3" eb="4">
      <t>イサオ</t>
    </rPh>
    <phoneticPr fontId="5"/>
  </si>
  <si>
    <t>090-7132-4987</t>
  </si>
  <si>
    <t>J-FIELD津山SC</t>
  </si>
  <si>
    <t>岡山県津山市下高倉東1983-1</t>
    <rPh sb="0" eb="10">
      <t>７０８－１１２２</t>
    </rPh>
    <phoneticPr fontId="4"/>
  </si>
  <si>
    <t>0868-29-7118</t>
  </si>
  <si>
    <t>kingtsubaki727@yahoo.co.jp</t>
  </si>
  <si>
    <t>椿本　将</t>
    <rPh sb="0" eb="2">
      <t>ツバキモト</t>
    </rPh>
    <rPh sb="3" eb="4">
      <t>ショウ</t>
    </rPh>
    <phoneticPr fontId="4"/>
  </si>
  <si>
    <t>広島県尾道市久保１丁目9-28</t>
    <rPh sb="0" eb="8">
      <t>７２２－００４５</t>
    </rPh>
    <rPh sb="9" eb="11">
      <t>チョウメ</t>
    </rPh>
    <phoneticPr fontId="26"/>
  </si>
  <si>
    <t>余越亮介</t>
    <rPh sb="0" eb="2">
      <t>ヨコシ</t>
    </rPh>
    <rPh sb="2" eb="4">
      <t>リョウスケ</t>
    </rPh>
    <phoneticPr fontId="26"/>
  </si>
  <si>
    <t>広島県竹原市本町2-9-6</t>
    <rPh sb="0" eb="8">
      <t>７２５－００２２</t>
    </rPh>
    <phoneticPr fontId="4"/>
  </si>
  <si>
    <t>柿迫克明</t>
    <rPh sb="0" eb="1">
      <t>カキ</t>
    </rPh>
    <rPh sb="1" eb="2">
      <t>サコ</t>
    </rPh>
    <rPh sb="2" eb="4">
      <t>カツアキ</t>
    </rPh>
    <phoneticPr fontId="5"/>
  </si>
  <si>
    <t>090-2094-2940</t>
  </si>
  <si>
    <t>広島ユナイテッド・フットボールクラブ</t>
    <rPh sb="0" eb="2">
      <t>ヒロシマ</t>
    </rPh>
    <phoneticPr fontId="4"/>
  </si>
  <si>
    <t>広島県広島市東区上温品3-10-20</t>
    <rPh sb="0" eb="11">
      <t>７３２－００３２</t>
    </rPh>
    <phoneticPr fontId="4"/>
  </si>
  <si>
    <t>有田武利</t>
    <rPh sb="0" eb="2">
      <t>アリタ</t>
    </rPh>
    <rPh sb="2" eb="4">
      <t>タケトシ</t>
    </rPh>
    <phoneticPr fontId="4"/>
  </si>
  <si>
    <t>近藤　博</t>
    <rPh sb="0" eb="2">
      <t>コンドウ</t>
    </rPh>
    <rPh sb="3" eb="4">
      <t>ヒロシ</t>
    </rPh>
    <phoneticPr fontId="4"/>
  </si>
  <si>
    <t>広島皆実FC</t>
  </si>
  <si>
    <t>広島県広島市南区皆実町６丁目18-18-301</t>
    <rPh sb="0" eb="11">
      <t>７３４－０００７</t>
    </rPh>
    <rPh sb="12" eb="14">
      <t>チョウメ</t>
    </rPh>
    <phoneticPr fontId="4"/>
  </si>
  <si>
    <t>小島孝志</t>
    <rPh sb="0" eb="2">
      <t>コジマ</t>
    </rPh>
    <rPh sb="2" eb="4">
      <t>タカシ</t>
    </rPh>
    <phoneticPr fontId="4"/>
  </si>
  <si>
    <t>廿日市FCジュニアユース</t>
  </si>
  <si>
    <t>広島県廿日市市宮園3-2-8</t>
    <rPh sb="0" eb="9">
      <t>７３８－００３５</t>
    </rPh>
    <phoneticPr fontId="4"/>
  </si>
  <si>
    <t>0829-39-4150</t>
  </si>
  <si>
    <t>0829-38-1125</t>
  </si>
  <si>
    <t>info@hatsukaichi-fc.com</t>
  </si>
  <si>
    <t>片山　翔</t>
    <rPh sb="0" eb="2">
      <t>カタヤマ</t>
    </rPh>
    <rPh sb="3" eb="4">
      <t>ショウ</t>
    </rPh>
    <phoneticPr fontId="6"/>
  </si>
  <si>
    <t>090-5373-9196</t>
  </si>
  <si>
    <t>山縣直樹</t>
    <rPh sb="0" eb="2">
      <t>ヤマガタ</t>
    </rPh>
    <rPh sb="2" eb="4">
      <t>ナオキ</t>
    </rPh>
    <phoneticPr fontId="5"/>
  </si>
  <si>
    <t>090-2290-8344</t>
  </si>
  <si>
    <t>FC亀山</t>
    <rPh sb="2" eb="4">
      <t>カメヤマ</t>
    </rPh>
    <phoneticPr fontId="4"/>
  </si>
  <si>
    <t>山口県下関市熊野町2-6-8</t>
    <rPh sb="0" eb="9">
      <t>７５１－０８５２</t>
    </rPh>
    <phoneticPr fontId="4"/>
  </si>
  <si>
    <t>菊谷三洋</t>
    <rPh sb="0" eb="2">
      <t>キクタニ</t>
    </rPh>
    <rPh sb="2" eb="4">
      <t>サンヨウ</t>
    </rPh>
    <phoneticPr fontId="4"/>
  </si>
  <si>
    <t>FCブルーローズ下関</t>
    <rPh sb="8" eb="10">
      <t>シモノセキ</t>
    </rPh>
    <phoneticPr fontId="5"/>
  </si>
  <si>
    <t>山口県下関市長府中浜町3-8岩崎ビル2Ｆ</t>
    <rPh sb="0" eb="11">
      <t>７５２－０９７５</t>
    </rPh>
    <phoneticPr fontId="4"/>
  </si>
  <si>
    <t>083-292-8887</t>
  </si>
  <si>
    <t>scbluerose1999@yahoo.co.jp</t>
  </si>
  <si>
    <t>鎌江和正</t>
    <rPh sb="0" eb="2">
      <t>カマエ</t>
    </rPh>
    <rPh sb="2" eb="4">
      <t>カズマサ</t>
    </rPh>
    <phoneticPr fontId="5"/>
  </si>
  <si>
    <t>070-6591-5624</t>
  </si>
  <si>
    <t>NPO法人レオーネ山口スポーツクラブ</t>
    <rPh sb="3" eb="5">
      <t>ホウジン</t>
    </rPh>
    <phoneticPr fontId="4"/>
  </si>
  <si>
    <t>山口県山口市下小鯖1346-3　アディダスフットサルパーク山口</t>
    <rPh sb="0" eb="9">
      <t>７５３－０２１２</t>
    </rPh>
    <rPh sb="29" eb="31">
      <t>ヤマグチ</t>
    </rPh>
    <phoneticPr fontId="4"/>
  </si>
  <si>
    <t>083-902-8037</t>
  </si>
  <si>
    <t>yoneyama@adidas-futsalpark.jp</t>
  </si>
  <si>
    <t>米山大介</t>
    <rPh sb="0" eb="2">
      <t>ヨネヤマ</t>
    </rPh>
    <rPh sb="2" eb="4">
      <t>ダイスケ</t>
    </rPh>
    <phoneticPr fontId="5"/>
  </si>
  <si>
    <t>090-1656-2124</t>
  </si>
  <si>
    <t>amizade7@c-able.ne.jp</t>
  </si>
  <si>
    <t>安部圭一</t>
    <rPh sb="0" eb="2">
      <t>アベ</t>
    </rPh>
    <rPh sb="2" eb="4">
      <t>ケイイチ</t>
    </rPh>
    <phoneticPr fontId="5"/>
  </si>
  <si>
    <t>090-3377-8964</t>
  </si>
  <si>
    <t>山口県山口市穂積町5-35-5　Y'SシャトルC 202</t>
    <rPh sb="0" eb="9">
      <t>７５３－０８２４</t>
    </rPh>
    <phoneticPr fontId="4"/>
  </si>
  <si>
    <t>083-924-9477</t>
  </si>
  <si>
    <t>西村　智</t>
    <rPh sb="0" eb="2">
      <t>ニシムラ</t>
    </rPh>
    <rPh sb="3" eb="4">
      <t>サトシ</t>
    </rPh>
    <phoneticPr fontId="6"/>
  </si>
  <si>
    <t>090-6437-5430</t>
  </si>
  <si>
    <t>澤井誠司</t>
    <rPh sb="0" eb="2">
      <t>サワイ</t>
    </rPh>
    <rPh sb="2" eb="4">
      <t>セイジ</t>
    </rPh>
    <phoneticPr fontId="4"/>
  </si>
  <si>
    <t>香川県高松市香西東町214-3</t>
    <rPh sb="0" eb="10">
      <t>７６１－８０１３</t>
    </rPh>
    <phoneticPr fontId="26"/>
  </si>
  <si>
    <t>久保　浩</t>
    <rPh sb="0" eb="2">
      <t>クボ</t>
    </rPh>
    <rPh sb="3" eb="4">
      <t>ヒロシ</t>
    </rPh>
    <phoneticPr fontId="26"/>
  </si>
  <si>
    <t>土佐中</t>
    <rPh sb="0" eb="2">
      <t>トサ</t>
    </rPh>
    <rPh sb="2" eb="3">
      <t>チュウ</t>
    </rPh>
    <phoneticPr fontId="5"/>
  </si>
  <si>
    <t>岩崎　啓</t>
    <rPh sb="0" eb="2">
      <t>イワサキ</t>
    </rPh>
    <rPh sb="3" eb="4">
      <t>ケイ</t>
    </rPh>
    <phoneticPr fontId="4"/>
  </si>
  <si>
    <t>宮崎寛之</t>
    <rPh sb="0" eb="2">
      <t>ミヤザキ</t>
    </rPh>
    <rPh sb="2" eb="4">
      <t>ヒロユキ</t>
    </rPh>
    <phoneticPr fontId="4"/>
  </si>
  <si>
    <t>トレーフルFC</t>
  </si>
  <si>
    <t>愛媛県東温市牛渕1138番地8</t>
    <rPh sb="0" eb="8">
      <t>７９１－０２１３</t>
    </rPh>
    <rPh sb="12" eb="14">
      <t>バンチ</t>
    </rPh>
    <phoneticPr fontId="4"/>
  </si>
  <si>
    <t>089-964-1416</t>
  </si>
  <si>
    <t>tani05-17@tau.e-catv.ne.jp</t>
  </si>
  <si>
    <t>新倉　昇</t>
    <rPh sb="0" eb="2">
      <t>ニイクラ</t>
    </rPh>
    <rPh sb="3" eb="4">
      <t>ノボル</t>
    </rPh>
    <phoneticPr fontId="6"/>
  </si>
  <si>
    <t>090-8692-6882</t>
  </si>
  <si>
    <t>愛媛県西条市丹原町願連寺364-4</t>
    <rPh sb="0" eb="12">
      <t>７９１－０５０２</t>
    </rPh>
    <phoneticPr fontId="26"/>
  </si>
  <si>
    <t>愛媛県四国中央市金生町山田井1770-4</t>
    <rPh sb="0" eb="14">
      <t>７９９－０１１２</t>
    </rPh>
    <phoneticPr fontId="25"/>
  </si>
  <si>
    <t>村上親也</t>
    <rPh sb="0" eb="2">
      <t>ムラカミ</t>
    </rPh>
    <rPh sb="2" eb="3">
      <t>オヤ</t>
    </rPh>
    <rPh sb="3" eb="4">
      <t>ナリ</t>
    </rPh>
    <phoneticPr fontId="25"/>
  </si>
  <si>
    <t>川端康平</t>
    <rPh sb="0" eb="2">
      <t>カワバタ</t>
    </rPh>
    <rPh sb="2" eb="4">
      <t>コウヘイ</t>
    </rPh>
    <phoneticPr fontId="25"/>
  </si>
  <si>
    <t>フラップ・プライドFC</t>
  </si>
  <si>
    <t>fcinfo@flappride.com</t>
  </si>
  <si>
    <t>石川善啓</t>
    <rPh sb="0" eb="2">
      <t>イシカワ</t>
    </rPh>
    <rPh sb="2" eb="4">
      <t>ゼンケイ</t>
    </rPh>
    <phoneticPr fontId="5"/>
  </si>
  <si>
    <t>090-4584-3718</t>
  </si>
  <si>
    <t>北九州市立沼中学校サッカー部</t>
    <rPh sb="0" eb="3">
      <t>キタキュウシュウ</t>
    </rPh>
    <rPh sb="3" eb="5">
      <t>シリツ</t>
    </rPh>
    <rPh sb="5" eb="6">
      <t>ヌマ</t>
    </rPh>
    <rPh sb="6" eb="9">
      <t>チュウガッコウ</t>
    </rPh>
    <rPh sb="13" eb="14">
      <t>ブ</t>
    </rPh>
    <phoneticPr fontId="5"/>
  </si>
  <si>
    <t>福岡県北九州市小倉南区沼緑町1-1-1</t>
    <rPh sb="0" eb="14">
      <t>８００－０２０７</t>
    </rPh>
    <phoneticPr fontId="4"/>
  </si>
  <si>
    <t>093-472-0784</t>
  </si>
  <si>
    <t>093-472-0796</t>
  </si>
  <si>
    <t>numades@kaw.bbiq.jp</t>
  </si>
  <si>
    <t>井上公一</t>
    <rPh sb="0" eb="2">
      <t>イノウエ</t>
    </rPh>
    <rPh sb="2" eb="4">
      <t>コウイチ</t>
    </rPh>
    <phoneticPr fontId="5"/>
  </si>
  <si>
    <t>090-4475-2790</t>
  </si>
  <si>
    <t>江頭龍司</t>
    <rPh sb="0" eb="2">
      <t>エガシラ</t>
    </rPh>
    <rPh sb="2" eb="4">
      <t>リュウジ</t>
    </rPh>
    <phoneticPr fontId="5"/>
  </si>
  <si>
    <t>090-1197-6803</t>
  </si>
  <si>
    <t>福岡県北九州市小倉南区企救丘2-4-2-403</t>
    <rPh sb="0" eb="14">
      <t>８０２－０９８１</t>
    </rPh>
    <phoneticPr fontId="4"/>
  </si>
  <si>
    <t>093-963-7675</t>
  </si>
  <si>
    <t>km.fc@crux.ocn.ne.jp</t>
  </si>
  <si>
    <t>永田仁孝</t>
    <rPh sb="0" eb="2">
      <t>ナガタ</t>
    </rPh>
    <rPh sb="2" eb="3">
      <t>ジン</t>
    </rPh>
    <rPh sb="3" eb="4">
      <t>コウ</t>
    </rPh>
    <phoneticPr fontId="4"/>
  </si>
  <si>
    <t>アミスターFC八幡</t>
  </si>
  <si>
    <t>福岡県北九州市八幡西区西王子町5-6-102</t>
    <rPh sb="0" eb="15">
      <t>８０６－００３９</t>
    </rPh>
    <phoneticPr fontId="4"/>
  </si>
  <si>
    <t>093-231-5501</t>
  </si>
  <si>
    <t>nosaka@masaki.co.jp</t>
  </si>
  <si>
    <t>野坂雄輝</t>
    <rPh sb="0" eb="2">
      <t>ノサカ</t>
    </rPh>
    <rPh sb="2" eb="4">
      <t>ユウキ</t>
    </rPh>
    <phoneticPr fontId="4"/>
  </si>
  <si>
    <t>PFTC北九州</t>
    <rPh sb="4" eb="5">
      <t>キタ</t>
    </rPh>
    <rPh sb="5" eb="7">
      <t>キュウシュウ</t>
    </rPh>
    <phoneticPr fontId="5"/>
  </si>
  <si>
    <t>福岡県北九州市八幡西区鷹の巣1丁目6-28-303</t>
    <rPh sb="0" eb="14">
      <t>８０６－００４７</t>
    </rPh>
    <rPh sb="15" eb="17">
      <t>チョウメ</t>
    </rPh>
    <phoneticPr fontId="4"/>
  </si>
  <si>
    <t>btxxf218@ybb.ne.jp</t>
  </si>
  <si>
    <t>谷川裕一</t>
    <rPh sb="0" eb="2">
      <t>タニガワ</t>
    </rPh>
    <rPh sb="2" eb="4">
      <t>ユウイチ</t>
    </rPh>
    <phoneticPr fontId="4"/>
  </si>
  <si>
    <t>泉　圭一郎</t>
    <rPh sb="0" eb="1">
      <t>イズミ</t>
    </rPh>
    <rPh sb="2" eb="5">
      <t>ケイイチロウ</t>
    </rPh>
    <phoneticPr fontId="4"/>
  </si>
  <si>
    <t>ひびきサッカースクール</t>
  </si>
  <si>
    <t>福岡県北九州市若松区西天神町14-58-2</t>
    <rPh sb="0" eb="14">
      <t>８０８－０１０１</t>
    </rPh>
    <phoneticPr fontId="4"/>
  </si>
  <si>
    <t>093-791-8769</t>
  </si>
  <si>
    <t>tkei2003@goo.jp</t>
  </si>
  <si>
    <t>谷川　啓</t>
    <rPh sb="0" eb="2">
      <t>タニガワ</t>
    </rPh>
    <rPh sb="3" eb="4">
      <t>ケイ</t>
    </rPh>
    <phoneticPr fontId="4"/>
  </si>
  <si>
    <t>中島翔太</t>
    <rPh sb="0" eb="2">
      <t>ナカシマ</t>
    </rPh>
    <rPh sb="2" eb="4">
      <t>ショウタ</t>
    </rPh>
    <phoneticPr fontId="4"/>
  </si>
  <si>
    <t>福岡県中間市大辻町21番7号</t>
    <rPh sb="0" eb="3">
      <t>フクオカケン</t>
    </rPh>
    <rPh sb="3" eb="6">
      <t>ナカマシ</t>
    </rPh>
    <rPh sb="6" eb="9">
      <t>オオツジチョウ</t>
    </rPh>
    <rPh sb="11" eb="12">
      <t>バン</t>
    </rPh>
    <rPh sb="13" eb="14">
      <t>ゴウ</t>
    </rPh>
    <phoneticPr fontId="4"/>
  </si>
  <si>
    <t>iwasa_tsuyoshi@city.nakama.lg.jp</t>
  </si>
  <si>
    <t>福岡県福岡市中央区1-15</t>
    <rPh sb="0" eb="3">
      <t>フクオカケン</t>
    </rPh>
    <rPh sb="3" eb="6">
      <t>フクオカシ</t>
    </rPh>
    <rPh sb="6" eb="9">
      <t>チュウオウク</t>
    </rPh>
    <phoneticPr fontId="4"/>
  </si>
  <si>
    <t>大淵雄二</t>
    <rPh sb="0" eb="2">
      <t>オオブチ</t>
    </rPh>
    <rPh sb="2" eb="4">
      <t>ユウジ</t>
    </rPh>
    <phoneticPr fontId="4"/>
  </si>
  <si>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4"/>
  </si>
  <si>
    <t>masashi_5247@yahoo.co.jp</t>
  </si>
  <si>
    <t>小代政司</t>
    <rPh sb="0" eb="2">
      <t>コシロ</t>
    </rPh>
    <rPh sb="2" eb="4">
      <t>マサシ</t>
    </rPh>
    <phoneticPr fontId="4"/>
  </si>
  <si>
    <t>三船竜馬</t>
    <rPh sb="0" eb="2">
      <t>ミフネ</t>
    </rPh>
    <rPh sb="2" eb="4">
      <t>リュウマ</t>
    </rPh>
    <phoneticPr fontId="4"/>
  </si>
  <si>
    <t>福岡県福岡市東区和白丘2-11-14</t>
    <rPh sb="0" eb="11">
      <t>８１１－０２１３</t>
    </rPh>
    <phoneticPr fontId="4"/>
  </si>
  <si>
    <t>中島　宏</t>
    <rPh sb="0" eb="2">
      <t>ナカシマ</t>
    </rPh>
    <rPh sb="3" eb="4">
      <t>ヒロシ</t>
    </rPh>
    <phoneticPr fontId="4"/>
  </si>
  <si>
    <t>山田恭輔</t>
    <rPh sb="0" eb="2">
      <t>ヤマダ</t>
    </rPh>
    <rPh sb="2" eb="4">
      <t>キョウスケ</t>
    </rPh>
    <phoneticPr fontId="4"/>
  </si>
  <si>
    <t>福工大附属城東高校女子サッカー部</t>
    <rPh sb="9" eb="11">
      <t>ジョシ</t>
    </rPh>
    <rPh sb="15" eb="16">
      <t>ブ</t>
    </rPh>
    <phoneticPr fontId="26"/>
  </si>
  <si>
    <t>福岡県福岡市東区和白東３－３０－１</t>
    <rPh sb="0" eb="3">
      <t>フクオカケン</t>
    </rPh>
    <rPh sb="3" eb="6">
      <t>フクオカシ</t>
    </rPh>
    <rPh sb="6" eb="8">
      <t>ヒガシク</t>
    </rPh>
    <rPh sb="8" eb="11">
      <t>ワジロヒガシ</t>
    </rPh>
    <phoneticPr fontId="26"/>
  </si>
  <si>
    <t>福岡県筑紫郡那珂川町今光8-5-1-410</t>
    <rPh sb="0" eb="12">
      <t>８１１－１２１１</t>
    </rPh>
    <phoneticPr fontId="26"/>
  </si>
  <si>
    <t>今岡茂人</t>
    <rPh sb="0" eb="2">
      <t>イマオカ</t>
    </rPh>
    <rPh sb="2" eb="4">
      <t>シゲト</t>
    </rPh>
    <phoneticPr fontId="26"/>
  </si>
  <si>
    <t>LEASSI FUKUOKA FC</t>
  </si>
  <si>
    <t>福岡県福岡市南区的場1-26-11</t>
    <rPh sb="0" eb="10">
      <t>８１１－１３１４</t>
    </rPh>
    <phoneticPr fontId="4"/>
  </si>
  <si>
    <t>info@leassi.com</t>
  </si>
  <si>
    <t>栁瀨　誉</t>
    <rPh sb="0" eb="2">
      <t>ヤナセ</t>
    </rPh>
    <rPh sb="3" eb="4">
      <t>ホマレ</t>
    </rPh>
    <phoneticPr fontId="4"/>
  </si>
  <si>
    <t>柏原中学校</t>
    <rPh sb="0" eb="2">
      <t>カシワバラ</t>
    </rPh>
    <rPh sb="2" eb="5">
      <t>チュウガッコウ</t>
    </rPh>
    <phoneticPr fontId="4"/>
  </si>
  <si>
    <t>福岡県福岡市南区柏原１丁目1-8</t>
    <rPh sb="0" eb="10">
      <t>８１１－１３５３</t>
    </rPh>
    <rPh sb="11" eb="13">
      <t>チョウメ</t>
    </rPh>
    <phoneticPr fontId="4"/>
  </si>
  <si>
    <t>古賀英寛</t>
    <rPh sb="0" eb="2">
      <t>コガ</t>
    </rPh>
    <rPh sb="2" eb="3">
      <t>ヒデ</t>
    </rPh>
    <rPh sb="3" eb="4">
      <t>ヒロ</t>
    </rPh>
    <phoneticPr fontId="4"/>
  </si>
  <si>
    <t>黒木怜為</t>
    <rPh sb="0" eb="2">
      <t>クロキ</t>
    </rPh>
    <rPh sb="2" eb="3">
      <t>レイ</t>
    </rPh>
    <rPh sb="3" eb="4">
      <t>タメ</t>
    </rPh>
    <phoneticPr fontId="4"/>
  </si>
  <si>
    <t>ヴィテス福岡FC</t>
    <rPh sb="4" eb="6">
      <t>フクオカ</t>
    </rPh>
    <phoneticPr fontId="4"/>
  </si>
  <si>
    <t>福岡県福岡市南区桧原7-27-17</t>
    <rPh sb="0" eb="10">
      <t>８１１－１３５５</t>
    </rPh>
    <phoneticPr fontId="4"/>
  </si>
  <si>
    <t>092-552-7725</t>
  </si>
  <si>
    <t>vitesse_ban@yahoo.co.jp</t>
  </si>
  <si>
    <t>伴　和彦</t>
    <rPh sb="0" eb="1">
      <t>バン</t>
    </rPh>
    <rPh sb="2" eb="4">
      <t>カズヒコ</t>
    </rPh>
    <phoneticPr fontId="6"/>
  </si>
  <si>
    <t>090-8913-4025</t>
  </si>
  <si>
    <t>工藤大明</t>
    <rPh sb="0" eb="2">
      <t>クドウ</t>
    </rPh>
    <rPh sb="2" eb="3">
      <t>オオ</t>
    </rPh>
    <rPh sb="3" eb="4">
      <t>ア</t>
    </rPh>
    <phoneticPr fontId="6"/>
  </si>
  <si>
    <t>福岡県福岡市南区長住7-33-19</t>
    <rPh sb="0" eb="10">
      <t>８１１－１３６２</t>
    </rPh>
    <phoneticPr fontId="26"/>
  </si>
  <si>
    <t>釘田</t>
    <rPh sb="0" eb="1">
      <t>クギ</t>
    </rPh>
    <rPh sb="1" eb="2">
      <t>タ</t>
    </rPh>
    <phoneticPr fontId="26"/>
  </si>
  <si>
    <t>黒川</t>
    <rPh sb="0" eb="2">
      <t>クロカワ</t>
    </rPh>
    <phoneticPr fontId="26"/>
  </si>
  <si>
    <t>宇美フットボールクラブ</t>
    <rPh sb="0" eb="2">
      <t>ウミ</t>
    </rPh>
    <phoneticPr fontId="5"/>
  </si>
  <si>
    <t>福岡県糟屋郡宇美町平和1-4-23</t>
    <rPh sb="0" eb="11">
      <t>８１１－２１２１</t>
    </rPh>
    <phoneticPr fontId="4"/>
  </si>
  <si>
    <t>umifc2010@yahoo.co.jp</t>
  </si>
  <si>
    <t>郡島俊久</t>
    <rPh sb="0" eb="1">
      <t>グン</t>
    </rPh>
    <rPh sb="1" eb="2">
      <t>シマ</t>
    </rPh>
    <rPh sb="2" eb="4">
      <t>トシヒサ</t>
    </rPh>
    <phoneticPr fontId="4"/>
  </si>
  <si>
    <t>今村徳昭</t>
    <rPh sb="0" eb="2">
      <t>イマムラ</t>
    </rPh>
    <rPh sb="2" eb="3">
      <t>トク</t>
    </rPh>
    <rPh sb="3" eb="4">
      <t>アキ</t>
    </rPh>
    <phoneticPr fontId="4"/>
  </si>
  <si>
    <t>壱岐サッカークラブ</t>
    <rPh sb="0" eb="2">
      <t>イキ</t>
    </rPh>
    <phoneticPr fontId="26"/>
  </si>
  <si>
    <t>ikisilver@adagio.ocn.ne.jp</t>
  </si>
  <si>
    <t>東福岡自彊館中学校</t>
    <rPh sb="0" eb="1">
      <t>ヒガシ</t>
    </rPh>
    <rPh sb="1" eb="3">
      <t>フクオカ</t>
    </rPh>
    <rPh sb="3" eb="4">
      <t>ジ</t>
    </rPh>
    <rPh sb="4" eb="5">
      <t>キョウ</t>
    </rPh>
    <rPh sb="5" eb="6">
      <t>カン</t>
    </rPh>
    <rPh sb="6" eb="9">
      <t>チュウガッコウ</t>
    </rPh>
    <phoneticPr fontId="5"/>
  </si>
  <si>
    <t>福岡県福岡市博多区東比恵2-24-1</t>
    <rPh sb="0" eb="12">
      <t>８１２－０００７</t>
    </rPh>
    <phoneticPr fontId="4"/>
  </si>
  <si>
    <t>092-434-3330</t>
  </si>
  <si>
    <t>092-434-3331</t>
  </si>
  <si>
    <t>higashi_jikyokan_football@yahoo.co.jp</t>
  </si>
  <si>
    <t>志波範彦</t>
    <rPh sb="0" eb="2">
      <t>シバ</t>
    </rPh>
    <rPh sb="2" eb="4">
      <t>ノリヒコ</t>
    </rPh>
    <phoneticPr fontId="5"/>
  </si>
  <si>
    <t>090-9567-5926</t>
  </si>
  <si>
    <t>ONE SOUL.C福岡</t>
    <rPh sb="10" eb="12">
      <t>フクオカ</t>
    </rPh>
    <phoneticPr fontId="4"/>
  </si>
  <si>
    <t>福岡県福岡市東区香住ケ丘5-8-29</t>
    <rPh sb="0" eb="12">
      <t>８１３－０００３</t>
    </rPh>
    <phoneticPr fontId="4"/>
  </si>
  <si>
    <t>－</t>
  </si>
  <si>
    <t>中田雄一朗</t>
    <rPh sb="0" eb="2">
      <t>ナカタ</t>
    </rPh>
    <rPh sb="2" eb="5">
      <t>ユウイチロウ</t>
    </rPh>
    <phoneticPr fontId="4"/>
  </si>
  <si>
    <t>明石和也</t>
    <rPh sb="0" eb="2">
      <t>アカシ</t>
    </rPh>
    <rPh sb="2" eb="4">
      <t>カズヤ</t>
    </rPh>
    <phoneticPr fontId="4"/>
  </si>
  <si>
    <t>福岡県福岡市東区香住ケ丘２丁目9-18-602</t>
    <rPh sb="0" eb="12">
      <t>８１３－０００３</t>
    </rPh>
    <rPh sb="13" eb="15">
      <t>チョウメ</t>
    </rPh>
    <phoneticPr fontId="4"/>
  </si>
  <si>
    <t>092-215-1929</t>
  </si>
  <si>
    <t>info@hattrick-ss.jp</t>
  </si>
  <si>
    <t>高丸俊彦</t>
    <rPh sb="0" eb="2">
      <t>タカマル</t>
    </rPh>
    <rPh sb="2" eb="4">
      <t>トシヒコ</t>
    </rPh>
    <phoneticPr fontId="5"/>
  </si>
  <si>
    <t>090-1871-6573</t>
  </si>
  <si>
    <t>福岡県福岡市東区名島4-49-29</t>
    <rPh sb="0" eb="10">
      <t>８１３－００４３</t>
    </rPh>
    <phoneticPr fontId="4"/>
  </si>
  <si>
    <t>092-661-6260</t>
  </si>
  <si>
    <t>松尾雄一</t>
    <rPh sb="0" eb="2">
      <t>マツオ</t>
    </rPh>
    <rPh sb="2" eb="4">
      <t>ユウイチ</t>
    </rPh>
    <phoneticPr fontId="5"/>
  </si>
  <si>
    <t>中払大介</t>
    <rPh sb="0" eb="1">
      <t>ナカ</t>
    </rPh>
    <rPh sb="1" eb="2">
      <t>ハラ</t>
    </rPh>
    <rPh sb="2" eb="4">
      <t>ダイスケ</t>
    </rPh>
    <phoneticPr fontId="5"/>
  </si>
  <si>
    <t>久我眞一</t>
    <rPh sb="0" eb="2">
      <t>クガ</t>
    </rPh>
    <rPh sb="2" eb="4">
      <t>シンイチ</t>
    </rPh>
    <phoneticPr fontId="4"/>
  </si>
  <si>
    <t>MARS福岡</t>
    <rPh sb="4" eb="6">
      <t>フクオカ</t>
    </rPh>
    <phoneticPr fontId="5"/>
  </si>
  <si>
    <t>福岡県福岡市早良区原5-7-2-301</t>
    <rPh sb="0" eb="10">
      <t>８１４－００２２</t>
    </rPh>
    <phoneticPr fontId="4"/>
  </si>
  <si>
    <t>kasaku526@yahoo.co.jp</t>
  </si>
  <si>
    <t>大坪景太</t>
    <rPh sb="0" eb="2">
      <t>オオツボ</t>
    </rPh>
    <rPh sb="2" eb="4">
      <t>ケイタ</t>
    </rPh>
    <phoneticPr fontId="4"/>
  </si>
  <si>
    <t>福岡県福岡市城南区別府7-7-32-103</t>
    <rPh sb="0" eb="11">
      <t>８１４－０１０４</t>
    </rPh>
    <phoneticPr fontId="4"/>
  </si>
  <si>
    <t>井上靖弘</t>
    <rPh sb="0" eb="2">
      <t>イノウエ</t>
    </rPh>
    <rPh sb="2" eb="4">
      <t>ヤスヒロ</t>
    </rPh>
    <phoneticPr fontId="4"/>
  </si>
  <si>
    <t>田中大地</t>
    <rPh sb="0" eb="2">
      <t>タナカ</t>
    </rPh>
    <rPh sb="2" eb="4">
      <t>ダイチ</t>
    </rPh>
    <phoneticPr fontId="4"/>
  </si>
  <si>
    <t>camelliafc2001@yahoo.co.jp</t>
  </si>
  <si>
    <t>川井田浩</t>
    <rPh sb="0" eb="2">
      <t>カワイ</t>
    </rPh>
    <rPh sb="2" eb="3">
      <t>タ</t>
    </rPh>
    <rPh sb="3" eb="4">
      <t>ヒロシ</t>
    </rPh>
    <phoneticPr fontId="4"/>
  </si>
  <si>
    <t>宮竹中学校サッカー部</t>
    <rPh sb="0" eb="2">
      <t>ミヤタケ</t>
    </rPh>
    <rPh sb="2" eb="5">
      <t>チュウガッコウ</t>
    </rPh>
    <phoneticPr fontId="4"/>
  </si>
  <si>
    <t>福岡県福岡市南区五十川1-4-1</t>
    <rPh sb="0" eb="11">
      <t>８１５－０００１</t>
    </rPh>
    <phoneticPr fontId="4"/>
  </si>
  <si>
    <t>宮崎　瞬</t>
    <rPh sb="0" eb="2">
      <t>ミヤザキ</t>
    </rPh>
    <rPh sb="3" eb="4">
      <t>シュン</t>
    </rPh>
    <phoneticPr fontId="4"/>
  </si>
  <si>
    <t>松永小夜子</t>
    <rPh sb="0" eb="2">
      <t>マツナガ</t>
    </rPh>
    <rPh sb="2" eb="5">
      <t>サヨコ</t>
    </rPh>
    <phoneticPr fontId="4"/>
  </si>
  <si>
    <t>野間中学校サッカー部</t>
    <rPh sb="0" eb="2">
      <t>ノマ</t>
    </rPh>
    <rPh sb="2" eb="5">
      <t>チュウガッコウ</t>
    </rPh>
    <rPh sb="9" eb="10">
      <t>ブ</t>
    </rPh>
    <phoneticPr fontId="4"/>
  </si>
  <si>
    <t>福岡県福岡市南区筑紫丘2-2-1</t>
    <rPh sb="0" eb="11">
      <t>８１５－００３６</t>
    </rPh>
    <phoneticPr fontId="4"/>
  </si>
  <si>
    <t>向井佑斗</t>
    <rPh sb="0" eb="2">
      <t>ムカイ</t>
    </rPh>
    <rPh sb="2" eb="3">
      <t>ユウ</t>
    </rPh>
    <rPh sb="3" eb="4">
      <t>ト</t>
    </rPh>
    <phoneticPr fontId="4"/>
  </si>
  <si>
    <t>春日イーグルスFC</t>
  </si>
  <si>
    <t>福岡県春日市惣利3-46 シティベールイーグル1Ｆ</t>
    <rPh sb="0" eb="8">
      <t>８１６－０８１３</t>
    </rPh>
    <phoneticPr fontId="4"/>
  </si>
  <si>
    <t>092-595-5197</t>
  </si>
  <si>
    <t>松本英之</t>
    <rPh sb="0" eb="2">
      <t>マツモト</t>
    </rPh>
    <rPh sb="2" eb="4">
      <t>ヒデユキ</t>
    </rPh>
    <phoneticPr fontId="4"/>
  </si>
  <si>
    <t>フェルサ大野城FC</t>
    <rPh sb="4" eb="7">
      <t>オオノジョウ</t>
    </rPh>
    <phoneticPr fontId="4"/>
  </si>
  <si>
    <t>福岡県大野城市宮野台4-11</t>
    <rPh sb="0" eb="10">
      <t>８１６－０９６３</t>
    </rPh>
    <phoneticPr fontId="4"/>
  </si>
  <si>
    <t>田中康大</t>
    <rPh sb="0" eb="2">
      <t>タナカ</t>
    </rPh>
    <rPh sb="2" eb="3">
      <t>コウ</t>
    </rPh>
    <rPh sb="3" eb="4">
      <t>ダイ</t>
    </rPh>
    <phoneticPr fontId="4"/>
  </si>
  <si>
    <t>福岡県筑紫野市二日市北1-13-17</t>
    <rPh sb="0" eb="11">
      <t>８１８－００５６</t>
    </rPh>
    <phoneticPr fontId="4"/>
  </si>
  <si>
    <t>092-515-2969</t>
  </si>
  <si>
    <t>筑陽学園中学校サッカー部</t>
    <rPh sb="0" eb="2">
      <t>チクヨウ</t>
    </rPh>
    <rPh sb="2" eb="4">
      <t>ガクエン</t>
    </rPh>
    <rPh sb="4" eb="7">
      <t>チュウガッコウ</t>
    </rPh>
    <rPh sb="11" eb="12">
      <t>ブ</t>
    </rPh>
    <phoneticPr fontId="4"/>
  </si>
  <si>
    <t>福岡県太宰府市朱雀5-6-1</t>
    <rPh sb="0" eb="9">
      <t>８１８－０１０３</t>
    </rPh>
    <phoneticPr fontId="4"/>
  </si>
  <si>
    <t>下井英生</t>
    <rPh sb="0" eb="2">
      <t>シモイ</t>
    </rPh>
    <rPh sb="2" eb="4">
      <t>ヒデオ</t>
    </rPh>
    <phoneticPr fontId="26"/>
  </si>
  <si>
    <t>坂根浩介</t>
    <rPh sb="0" eb="2">
      <t>サカネ</t>
    </rPh>
    <rPh sb="2" eb="4">
      <t>コウスケ</t>
    </rPh>
    <phoneticPr fontId="26"/>
  </si>
  <si>
    <t>福岡県糸島市曽根407-6</t>
    <rPh sb="0" eb="3">
      <t>フクオカケン</t>
    </rPh>
    <rPh sb="3" eb="5">
      <t>イトシマ</t>
    </rPh>
    <rPh sb="5" eb="6">
      <t>シ</t>
    </rPh>
    <rPh sb="6" eb="8">
      <t>ソネ</t>
    </rPh>
    <phoneticPr fontId="4"/>
  </si>
  <si>
    <t>山口亮輔</t>
    <rPh sb="0" eb="2">
      <t>ヤマグチ</t>
    </rPh>
    <rPh sb="2" eb="4">
      <t>リョウスケ</t>
    </rPh>
    <phoneticPr fontId="4"/>
  </si>
  <si>
    <t>オリエントFC</t>
  </si>
  <si>
    <t>福岡県飯塚市柏の森1837-1-308</t>
    <rPh sb="0" eb="9">
      <t>８２０－００１１</t>
    </rPh>
    <phoneticPr fontId="4"/>
  </si>
  <si>
    <t>馬場由樹</t>
    <rPh sb="0" eb="2">
      <t>ババ</t>
    </rPh>
    <rPh sb="2" eb="4">
      <t>ユキ</t>
    </rPh>
    <phoneticPr fontId="4"/>
  </si>
  <si>
    <t>辻　雄介</t>
    <rPh sb="0" eb="1">
      <t>ツジ</t>
    </rPh>
    <rPh sb="2" eb="4">
      <t>ユウスケ</t>
    </rPh>
    <phoneticPr fontId="4"/>
  </si>
  <si>
    <t>福岡県直方市下新入1377</t>
    <rPh sb="0" eb="9">
      <t>８２２－００３２</t>
    </rPh>
    <phoneticPr fontId="4"/>
  </si>
  <si>
    <t>吉田泰久</t>
    <rPh sb="0" eb="2">
      <t>ヨシダ</t>
    </rPh>
    <rPh sb="2" eb="4">
      <t>ヤスヒサ</t>
    </rPh>
    <phoneticPr fontId="4"/>
  </si>
  <si>
    <t>川崎FC</t>
  </si>
  <si>
    <t>福岡県田川郡川崎町川崎862-2</t>
    <rPh sb="0" eb="11">
      <t>８２７－０００３</t>
    </rPh>
    <phoneticPr fontId="4"/>
  </si>
  <si>
    <t>0947-72-4089</t>
  </si>
  <si>
    <t>qhbwy469@ybb.ne.jp</t>
  </si>
  <si>
    <t>六田智闘志</t>
    <rPh sb="0" eb="1">
      <t>ロク</t>
    </rPh>
    <rPh sb="1" eb="2">
      <t>タ</t>
    </rPh>
    <rPh sb="2" eb="3">
      <t>トモ</t>
    </rPh>
    <rPh sb="3" eb="5">
      <t>トウシ</t>
    </rPh>
    <phoneticPr fontId="4"/>
  </si>
  <si>
    <t>久留米AZALEA</t>
  </si>
  <si>
    <t>福岡県久留米市本山１丁目13-1　202</t>
    <rPh sb="0" eb="9">
      <t>８３０－００５６</t>
    </rPh>
    <rPh sb="10" eb="12">
      <t>チョウメ</t>
    </rPh>
    <phoneticPr fontId="4"/>
  </si>
  <si>
    <t>info@kurume-azalea.com</t>
  </si>
  <si>
    <t>南　孝輔</t>
    <rPh sb="0" eb="1">
      <t>ミナミ</t>
    </rPh>
    <rPh sb="2" eb="4">
      <t>コウスケ</t>
    </rPh>
    <phoneticPr fontId="6"/>
  </si>
  <si>
    <t>090-1362-0613</t>
  </si>
  <si>
    <t>中村浩晃</t>
    <rPh sb="0" eb="2">
      <t>ナカムラ</t>
    </rPh>
    <rPh sb="2" eb="3">
      <t>ヒロ</t>
    </rPh>
    <rPh sb="3" eb="4">
      <t>アキラ</t>
    </rPh>
    <phoneticPr fontId="4"/>
  </si>
  <si>
    <t>FCターキー</t>
  </si>
  <si>
    <t>福岡県三井郡大刀洗町鵜木1440-61</t>
    <rPh sb="0" eb="12">
      <t>８３０－１２２４</t>
    </rPh>
    <phoneticPr fontId="4"/>
  </si>
  <si>
    <t>藤井　淳</t>
    <rPh sb="0" eb="2">
      <t>フジイ</t>
    </rPh>
    <rPh sb="3" eb="4">
      <t>アツシ</t>
    </rPh>
    <phoneticPr fontId="4"/>
  </si>
  <si>
    <t>河原巧弥</t>
    <rPh sb="0" eb="2">
      <t>カワハラ</t>
    </rPh>
    <rPh sb="2" eb="3">
      <t>タクミ</t>
    </rPh>
    <phoneticPr fontId="4"/>
  </si>
  <si>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26"/>
  </si>
  <si>
    <t>小原潤一</t>
    <rPh sb="0" eb="2">
      <t>コハラ</t>
    </rPh>
    <rPh sb="2" eb="4">
      <t>ジュンイチ</t>
    </rPh>
    <phoneticPr fontId="26"/>
  </si>
  <si>
    <t>FC大川</t>
  </si>
  <si>
    <t>福岡県大川市小保470-12　小保団地11-51（田中）</t>
    <rPh sb="0" eb="8">
      <t>８３１－００４１</t>
    </rPh>
    <rPh sb="17" eb="19">
      <t>ダンチ</t>
    </rPh>
    <rPh sb="25" eb="27">
      <t>タナカ</t>
    </rPh>
    <phoneticPr fontId="4"/>
  </si>
  <si>
    <t>0944-86-7495</t>
  </si>
  <si>
    <t>田中正義</t>
    <rPh sb="0" eb="2">
      <t>タナカ</t>
    </rPh>
    <rPh sb="2" eb="4">
      <t>マサヨシ</t>
    </rPh>
    <phoneticPr fontId="6"/>
  </si>
  <si>
    <t>090-8837-9769</t>
  </si>
  <si>
    <t>佐藤宏和</t>
    <rPh sb="0" eb="2">
      <t>サトウ</t>
    </rPh>
    <rPh sb="2" eb="4">
      <t>ヒロカズ</t>
    </rPh>
    <phoneticPr fontId="6"/>
  </si>
  <si>
    <t>090-7986-1177</t>
  </si>
  <si>
    <t>南葛SC FUKUOKA</t>
    <rPh sb="0" eb="1">
      <t>ミナミ</t>
    </rPh>
    <rPh sb="1" eb="2">
      <t>カツ</t>
    </rPh>
    <phoneticPr fontId="26"/>
  </si>
  <si>
    <t>福岡県大川市小保356-2</t>
    <rPh sb="0" eb="8">
      <t>８３１－００４１</t>
    </rPh>
    <phoneticPr fontId="26"/>
  </si>
  <si>
    <t>江頭新太郎</t>
    <rPh sb="0" eb="2">
      <t>エガシラ</t>
    </rPh>
    <rPh sb="2" eb="5">
      <t>シンタロウ</t>
    </rPh>
    <phoneticPr fontId="26"/>
  </si>
  <si>
    <t>福岡県筑後市長浜2090-7</t>
    <rPh sb="0" eb="8">
      <t>８３３－０００５</t>
    </rPh>
    <phoneticPr fontId="4"/>
  </si>
  <si>
    <t>0942-53-0039</t>
  </si>
  <si>
    <t>yoichiro85132228@yahoo.co.jp</t>
  </si>
  <si>
    <t>chiyoshi.shiraki@gmail.com</t>
  </si>
  <si>
    <t>原田陽一郎</t>
    <rPh sb="0" eb="2">
      <t>ハラダ</t>
    </rPh>
    <rPh sb="2" eb="5">
      <t>ヨウイチロウ</t>
    </rPh>
    <phoneticPr fontId="5"/>
  </si>
  <si>
    <t>080-3489-9194</t>
  </si>
  <si>
    <t>吉永有騎</t>
    <rPh sb="0" eb="2">
      <t>ヨシナガ</t>
    </rPh>
    <rPh sb="2" eb="3">
      <t>ア</t>
    </rPh>
    <rPh sb="3" eb="4">
      <t>キ</t>
    </rPh>
    <phoneticPr fontId="5"/>
  </si>
  <si>
    <t>080-5213-7133</t>
  </si>
  <si>
    <t>三輪中学校</t>
    <rPh sb="0" eb="2">
      <t>ミワ</t>
    </rPh>
    <rPh sb="2" eb="5">
      <t>チュウガッコウ</t>
    </rPh>
    <phoneticPr fontId="25"/>
  </si>
  <si>
    <t>福岡県朝倉郡筑前町久光1600番</t>
    <rPh sb="0" eb="11">
      <t>８３８－０８０２</t>
    </rPh>
    <rPh sb="15" eb="16">
      <t>バン</t>
    </rPh>
    <phoneticPr fontId="25"/>
  </si>
  <si>
    <t>棚町和哉</t>
    <rPh sb="0" eb="2">
      <t>タナマチ</t>
    </rPh>
    <rPh sb="2" eb="4">
      <t>カズヤ</t>
    </rPh>
    <phoneticPr fontId="25"/>
  </si>
  <si>
    <t>福岡県久留米市山川町1254-1-2</t>
    <rPh sb="0" eb="10">
      <t>８３９－０８１７</t>
    </rPh>
    <phoneticPr fontId="4"/>
  </si>
  <si>
    <t>山本真嗣</t>
    <rPh sb="0" eb="2">
      <t>ヤマモト</t>
    </rPh>
    <rPh sb="2" eb="4">
      <t>マサツグ</t>
    </rPh>
    <phoneticPr fontId="4"/>
  </si>
  <si>
    <t>成章中学校</t>
    <rPh sb="0" eb="1">
      <t>セイ</t>
    </rPh>
    <rPh sb="1" eb="2">
      <t>ショウ</t>
    </rPh>
    <rPh sb="2" eb="5">
      <t>チュウガッコウ</t>
    </rPh>
    <phoneticPr fontId="5"/>
  </si>
  <si>
    <t>佐賀県佐賀市成章町7-1</t>
    <rPh sb="0" eb="9">
      <t>８４０－０８１４</t>
    </rPh>
    <phoneticPr fontId="4"/>
  </si>
  <si>
    <t>山口裕太郎</t>
    <rPh sb="0" eb="2">
      <t>ヤマグチ</t>
    </rPh>
    <rPh sb="2" eb="5">
      <t>ユウタロウ</t>
    </rPh>
    <phoneticPr fontId="4"/>
  </si>
  <si>
    <t>佐賀県佐賀市多布施2-6-10</t>
    <rPh sb="0" eb="9">
      <t>８４０－０８４２</t>
    </rPh>
    <phoneticPr fontId="4"/>
  </si>
  <si>
    <t>forza.fineluz@gmail.com</t>
  </si>
  <si>
    <t>小宮　靖</t>
    <rPh sb="0" eb="2">
      <t>コミヤ</t>
    </rPh>
    <rPh sb="3" eb="4">
      <t>ヤスシ</t>
    </rPh>
    <phoneticPr fontId="4"/>
  </si>
  <si>
    <t>佐賀県鳥栖市蔵上町450-2　103</t>
    <rPh sb="0" eb="9">
      <t>８４１－００５４</t>
    </rPh>
    <phoneticPr fontId="4"/>
  </si>
  <si>
    <t>FCソレイユ2008</t>
  </si>
  <si>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4"/>
  </si>
  <si>
    <t>0942-50-8954</t>
  </si>
  <si>
    <t>0942-50-8956</t>
  </si>
  <si>
    <t>fcsoleil_2007@yahoo.co.jp</t>
  </si>
  <si>
    <t>富松　健</t>
    <rPh sb="0" eb="2">
      <t>トミマツ</t>
    </rPh>
    <rPh sb="3" eb="4">
      <t>ケン</t>
    </rPh>
    <phoneticPr fontId="6"/>
  </si>
  <si>
    <t>090-5742-0865</t>
  </si>
  <si>
    <t>桑原慎一</t>
    <rPh sb="0" eb="2">
      <t>クワバラ</t>
    </rPh>
    <rPh sb="2" eb="4">
      <t>シンイチ</t>
    </rPh>
    <phoneticPr fontId="6"/>
  </si>
  <si>
    <t>090-2503-1173</t>
  </si>
  <si>
    <t>佐賀県多久市東多久町納所3975</t>
    <rPh sb="0" eb="12">
      <t>８４６－００１４</t>
    </rPh>
    <phoneticPr fontId="26"/>
  </si>
  <si>
    <t>松瀬賢治</t>
    <rPh sb="0" eb="2">
      <t>マツセ</t>
    </rPh>
    <rPh sb="2" eb="4">
      <t>ケンジ</t>
    </rPh>
    <phoneticPr fontId="4"/>
  </si>
  <si>
    <t>相馬康規</t>
    <rPh sb="0" eb="2">
      <t>アイバ</t>
    </rPh>
    <rPh sb="2" eb="3">
      <t>ヤス</t>
    </rPh>
    <phoneticPr fontId="4"/>
  </si>
  <si>
    <t>FC VALOR 唐津</t>
    <rPh sb="9" eb="11">
      <t>カラツ</t>
    </rPh>
    <phoneticPr fontId="5"/>
  </si>
  <si>
    <t>佐賀県唐津市竹木場5091</t>
    <rPh sb="0" eb="9">
      <t>８４７－０８８１</t>
    </rPh>
    <phoneticPr fontId="4"/>
  </si>
  <si>
    <t>0955-74-9714</t>
  </si>
  <si>
    <t>soumu1@onishi-kougyou.co.jp</t>
  </si>
  <si>
    <t>井本喬士</t>
    <rPh sb="0" eb="2">
      <t>イモト</t>
    </rPh>
    <rPh sb="2" eb="3">
      <t>キョウ</t>
    </rPh>
    <rPh sb="3" eb="4">
      <t>シ</t>
    </rPh>
    <phoneticPr fontId="6"/>
  </si>
  <si>
    <t>090-5482-6833</t>
  </si>
  <si>
    <t>PLEASURE SC</t>
  </si>
  <si>
    <t>佐賀県三養基郡みやき町中津隈2670-2　A201</t>
    <rPh sb="0" eb="14">
      <t>８４９－０１１４</t>
    </rPh>
    <phoneticPr fontId="4"/>
  </si>
  <si>
    <t>倉地伸一</t>
    <rPh sb="0" eb="2">
      <t>クラチ</t>
    </rPh>
    <rPh sb="2" eb="4">
      <t>シンイチ</t>
    </rPh>
    <phoneticPr fontId="5"/>
  </si>
  <si>
    <t>思斉館S.C</t>
    <rPh sb="0" eb="1">
      <t>シ</t>
    </rPh>
    <rPh sb="1" eb="2">
      <t>サイ</t>
    </rPh>
    <rPh sb="2" eb="3">
      <t>カン</t>
    </rPh>
    <phoneticPr fontId="26"/>
  </si>
  <si>
    <t>佐賀県佐賀市久保田町大字久富595-2</t>
    <rPh sb="0" eb="3">
      <t>サガケン</t>
    </rPh>
    <rPh sb="3" eb="6">
      <t>サガシ</t>
    </rPh>
    <rPh sb="6" eb="9">
      <t>クボタ</t>
    </rPh>
    <rPh sb="9" eb="10">
      <t>マチ</t>
    </rPh>
    <rPh sb="10" eb="12">
      <t>オオアザ</t>
    </rPh>
    <rPh sb="12" eb="14">
      <t>ヒサトミ</t>
    </rPh>
    <phoneticPr fontId="4"/>
  </si>
  <si>
    <t>今泉春喜</t>
    <rPh sb="0" eb="2">
      <t>イマイズミ</t>
    </rPh>
    <rPh sb="2" eb="4">
      <t>ハルキ</t>
    </rPh>
    <phoneticPr fontId="6"/>
  </si>
  <si>
    <t>中尾里恵</t>
    <rPh sb="0" eb="2">
      <t>ナカオ</t>
    </rPh>
    <rPh sb="2" eb="4">
      <t>リエ</t>
    </rPh>
    <phoneticPr fontId="6"/>
  </si>
  <si>
    <t>吉村</t>
    <rPh sb="0" eb="2">
      <t>ヨシムラ</t>
    </rPh>
    <phoneticPr fontId="4"/>
  </si>
  <si>
    <t>FC レヴォーナ</t>
  </si>
  <si>
    <t>佐賀県鹿島市納富分甲284-1</t>
    <rPh sb="0" eb="9">
      <t>８４９－１３１２</t>
    </rPh>
    <rPh sb="9" eb="10">
      <t>コウ</t>
    </rPh>
    <phoneticPr fontId="4"/>
  </si>
  <si>
    <t>0954-62-5542</t>
  </si>
  <si>
    <t>revona2013@yahoo.co.jp</t>
  </si>
  <si>
    <t>峰松秀雄</t>
    <rPh sb="0" eb="2">
      <t>ミネマツ</t>
    </rPh>
    <rPh sb="2" eb="4">
      <t>ヒデオ</t>
    </rPh>
    <phoneticPr fontId="6"/>
  </si>
  <si>
    <t>090-8392-6419</t>
  </si>
  <si>
    <t>惟任邦嗣</t>
    <rPh sb="0" eb="2">
      <t>コレトウ</t>
    </rPh>
    <rPh sb="2" eb="3">
      <t>ホウ</t>
    </rPh>
    <rPh sb="3" eb="4">
      <t>ツグ</t>
    </rPh>
    <phoneticPr fontId="6"/>
  </si>
  <si>
    <t>090-4510-0793</t>
  </si>
  <si>
    <t>長崎市立三重中学校サッカー部</t>
    <rPh sb="0" eb="2">
      <t>ナガサキ</t>
    </rPh>
    <rPh sb="2" eb="3">
      <t>シ</t>
    </rPh>
    <rPh sb="3" eb="4">
      <t>リツ</t>
    </rPh>
    <rPh sb="4" eb="6">
      <t>ミエ</t>
    </rPh>
    <rPh sb="6" eb="9">
      <t>チュウガッコウ</t>
    </rPh>
    <rPh sb="13" eb="14">
      <t>ブ</t>
    </rPh>
    <phoneticPr fontId="4"/>
  </si>
  <si>
    <t>長崎県長崎市三京町811-5</t>
    <rPh sb="0" eb="9">
      <t>８５１－２２０６</t>
    </rPh>
    <phoneticPr fontId="4"/>
  </si>
  <si>
    <t>佐伯昌紘</t>
    <rPh sb="0" eb="2">
      <t>サエキ</t>
    </rPh>
    <rPh sb="2" eb="3">
      <t>アキラ</t>
    </rPh>
    <rPh sb="3" eb="4">
      <t>ヒロ</t>
    </rPh>
    <phoneticPr fontId="4"/>
  </si>
  <si>
    <t>長崎レインボーSC</t>
  </si>
  <si>
    <t>長崎県長崎市油木町11-16</t>
    <rPh sb="0" eb="9">
      <t>８５２－８０３５</t>
    </rPh>
    <phoneticPr fontId="4"/>
  </si>
  <si>
    <t>095-881-1915</t>
  </si>
  <si>
    <t>y.sadayuki@sea.plala.or.jp</t>
  </si>
  <si>
    <t>布志木大介</t>
    <rPh sb="0" eb="1">
      <t>ヌノ</t>
    </rPh>
    <rPh sb="1" eb="2">
      <t>シ</t>
    </rPh>
    <rPh sb="2" eb="3">
      <t>キ</t>
    </rPh>
    <rPh sb="3" eb="5">
      <t>ダイスケ</t>
    </rPh>
    <phoneticPr fontId="5"/>
  </si>
  <si>
    <t>山口定幸</t>
    <rPh sb="0" eb="2">
      <t>ヤマグチ</t>
    </rPh>
    <rPh sb="2" eb="4">
      <t>サダユキ</t>
    </rPh>
    <phoneticPr fontId="5"/>
  </si>
  <si>
    <t>090-1875-1521</t>
  </si>
  <si>
    <t>長崎県長崎市三原1-3-3-3036</t>
    <rPh sb="0" eb="8">
      <t>８５２－８１２３</t>
    </rPh>
    <phoneticPr fontId="4"/>
  </si>
  <si>
    <t>095-847-1679</t>
  </si>
  <si>
    <t>yamamomo.3.19@khaki.plala.or.jp</t>
  </si>
  <si>
    <t>那須和彦</t>
    <rPh sb="0" eb="2">
      <t>ナス</t>
    </rPh>
    <rPh sb="2" eb="4">
      <t>カズヒコ</t>
    </rPh>
    <phoneticPr fontId="4"/>
  </si>
  <si>
    <t>長崎ドリームFC</t>
    <rPh sb="0" eb="2">
      <t>ナガサキ</t>
    </rPh>
    <phoneticPr fontId="4"/>
  </si>
  <si>
    <t>長崎県長崎市中園町20-7　パラッツオM 405　</t>
    <rPh sb="0" eb="9">
      <t>８５２－８１５５</t>
    </rPh>
    <phoneticPr fontId="4"/>
  </si>
  <si>
    <t>小國英雄</t>
    <rPh sb="0" eb="2">
      <t>オグニ</t>
    </rPh>
    <rPh sb="2" eb="4">
      <t>ヒデオ</t>
    </rPh>
    <phoneticPr fontId="5"/>
  </si>
  <si>
    <t>長崎FC</t>
    <rPh sb="0" eb="2">
      <t>ナガサキ</t>
    </rPh>
    <phoneticPr fontId="26"/>
  </si>
  <si>
    <t>長崎県諫早市泉町34-32</t>
    <rPh sb="0" eb="3">
      <t>ナガサキケン</t>
    </rPh>
    <rPh sb="3" eb="6">
      <t>イサハヤシ</t>
    </rPh>
    <rPh sb="6" eb="8">
      <t>イズミマチ</t>
    </rPh>
    <phoneticPr fontId="26"/>
  </si>
  <si>
    <t>spad4kw9@biscuit.ocn.ne.jp</t>
  </si>
  <si>
    <t>下田規貴</t>
    <rPh sb="0" eb="2">
      <t>シモダ</t>
    </rPh>
    <rPh sb="2" eb="3">
      <t>タダシ</t>
    </rPh>
    <rPh sb="3" eb="4">
      <t>タカ</t>
    </rPh>
    <phoneticPr fontId="26"/>
  </si>
  <si>
    <t>雲仙アルディート</t>
  </si>
  <si>
    <t>長崎県雲仙市愛野町乙1203-2</t>
    <rPh sb="0" eb="10">
      <t>８５４－０３０２</t>
    </rPh>
    <phoneticPr fontId="4"/>
  </si>
  <si>
    <t>090-2961-5617</t>
  </si>
  <si>
    <t>0957-36-1029</t>
  </si>
  <si>
    <t>tsukada2006@yahoo.co.jp</t>
  </si>
  <si>
    <t>塚田準一</t>
    <rPh sb="0" eb="2">
      <t>ツカダ</t>
    </rPh>
    <rPh sb="2" eb="4">
      <t>ジュンイチ</t>
    </rPh>
    <phoneticPr fontId="5"/>
  </si>
  <si>
    <t>山口宇喜和</t>
    <rPh sb="0" eb="2">
      <t>ヤマグチ</t>
    </rPh>
    <rPh sb="2" eb="3">
      <t>サカイ</t>
    </rPh>
    <rPh sb="3" eb="5">
      <t>ヨシカズ</t>
    </rPh>
    <phoneticPr fontId="5"/>
  </si>
  <si>
    <t>080-4276-8081</t>
  </si>
  <si>
    <t>長崎県島原市萩原2-5248-1 ㈲雲仙自動車学校内</t>
    <rPh sb="0" eb="8">
      <t>８５５－０８５１</t>
    </rPh>
    <rPh sb="18" eb="20">
      <t>ウンゼン</t>
    </rPh>
    <rPh sb="20" eb="23">
      <t>ジドウシャ</t>
    </rPh>
    <rPh sb="23" eb="25">
      <t>ガッコウ</t>
    </rPh>
    <rPh sb="25" eb="26">
      <t>ナイ</t>
    </rPh>
    <phoneticPr fontId="4"/>
  </si>
  <si>
    <t>0957-63-5455</t>
  </si>
  <si>
    <t>fc_unzen2003@yahoo.co.jp</t>
  </si>
  <si>
    <t>村上正幸</t>
    <rPh sb="0" eb="2">
      <t>ムラカミ</t>
    </rPh>
    <rPh sb="2" eb="4">
      <t>マサユキ</t>
    </rPh>
    <phoneticPr fontId="4"/>
  </si>
  <si>
    <t>セレージャFC</t>
  </si>
  <si>
    <t>長崎県大村市水計町917-1</t>
    <rPh sb="0" eb="9">
      <t>８５６－００３４</t>
    </rPh>
    <phoneticPr fontId="4"/>
  </si>
  <si>
    <t>nagasakicerejafc@yahoo.co.jp</t>
  </si>
  <si>
    <t>深潟央士</t>
    <rPh sb="0" eb="2">
      <t>フカカタ</t>
    </rPh>
    <rPh sb="2" eb="3">
      <t>ヒサシ</t>
    </rPh>
    <rPh sb="3" eb="4">
      <t>シ</t>
    </rPh>
    <phoneticPr fontId="5"/>
  </si>
  <si>
    <t>090-5920-7321</t>
  </si>
  <si>
    <t>獅子谷勝幸</t>
    <rPh sb="0" eb="2">
      <t>シシ</t>
    </rPh>
    <rPh sb="2" eb="3">
      <t>タニ</t>
    </rPh>
    <rPh sb="3" eb="5">
      <t>カツユキ</t>
    </rPh>
    <phoneticPr fontId="4"/>
  </si>
  <si>
    <t>長崎県佐世保市矢峰町172-1　102</t>
    <rPh sb="0" eb="10">
      <t>857-0133</t>
    </rPh>
    <phoneticPr fontId="26"/>
  </si>
  <si>
    <t>松尾和樹</t>
    <rPh sb="0" eb="2">
      <t>マツオ</t>
    </rPh>
    <rPh sb="2" eb="4">
      <t>カズキ</t>
    </rPh>
    <phoneticPr fontId="26"/>
  </si>
  <si>
    <t>大瀬良祐史</t>
    <rPh sb="0" eb="3">
      <t>オオセラ</t>
    </rPh>
    <rPh sb="3" eb="5">
      <t>ユウジ</t>
    </rPh>
    <phoneticPr fontId="26"/>
  </si>
  <si>
    <t>川久保弘志</t>
    <rPh sb="0" eb="3">
      <t>カワクボ</t>
    </rPh>
    <rPh sb="3" eb="5">
      <t>ヒロシ</t>
    </rPh>
    <phoneticPr fontId="4"/>
  </si>
  <si>
    <t>長崎県佐世保市田ノ浦町131-7</t>
    <rPh sb="0" eb="3">
      <t>ナガサキケン</t>
    </rPh>
    <rPh sb="3" eb="7">
      <t>サセボシ</t>
    </rPh>
    <rPh sb="7" eb="8">
      <t>タ</t>
    </rPh>
    <rPh sb="9" eb="11">
      <t>ウラチョウ</t>
    </rPh>
    <phoneticPr fontId="26"/>
  </si>
  <si>
    <t>柴藤裕貴</t>
    <rPh sb="0" eb="1">
      <t>シバ</t>
    </rPh>
    <rPh sb="1" eb="2">
      <t>フジ</t>
    </rPh>
    <rPh sb="2" eb="4">
      <t>ヒロキ</t>
    </rPh>
    <phoneticPr fontId="26"/>
  </si>
  <si>
    <t>長崎県佐世保市勝海町255-1</t>
    <rPh sb="0" eb="10">
      <t>８５９－３２１６</t>
    </rPh>
    <phoneticPr fontId="4"/>
  </si>
  <si>
    <t>酒井孝毅</t>
    <rPh sb="0" eb="2">
      <t>サカイ</t>
    </rPh>
    <rPh sb="2" eb="3">
      <t>タカシ</t>
    </rPh>
    <rPh sb="3" eb="4">
      <t>ツヨシ</t>
    </rPh>
    <phoneticPr fontId="4"/>
  </si>
  <si>
    <t>ジュラーレ佐世保</t>
  </si>
  <si>
    <t>長崎県佐世保市有福町4205-22</t>
    <rPh sb="0" eb="10">
      <t>８５９－３２４１</t>
    </rPh>
    <phoneticPr fontId="4"/>
  </si>
  <si>
    <t>0956-58-5305</t>
  </si>
  <si>
    <t>giurare2009@yahoo.co.jp</t>
  </si>
  <si>
    <t>萩原聖一郎</t>
    <rPh sb="0" eb="2">
      <t>ハギワラ</t>
    </rPh>
    <rPh sb="2" eb="5">
      <t>セイイチロウ</t>
    </rPh>
    <phoneticPr fontId="6"/>
  </si>
  <si>
    <t>090-2500-8002</t>
  </si>
  <si>
    <t>熊本市立京陵中学校</t>
    <rPh sb="0" eb="2">
      <t>クマモト</t>
    </rPh>
    <rPh sb="2" eb="4">
      <t>シリツ</t>
    </rPh>
    <rPh sb="4" eb="5">
      <t>ケイ</t>
    </rPh>
    <rPh sb="5" eb="6">
      <t>リョウ</t>
    </rPh>
    <rPh sb="6" eb="9">
      <t>チュウガッコウ</t>
    </rPh>
    <phoneticPr fontId="5"/>
  </si>
  <si>
    <t>熊本県熊本市中央区京町本丁1-14</t>
    <rPh sb="0" eb="3">
      <t>クマモトケン</t>
    </rPh>
    <rPh sb="3" eb="6">
      <t>クマモトシ</t>
    </rPh>
    <rPh sb="6" eb="9">
      <t>チュウオウク</t>
    </rPh>
    <rPh sb="9" eb="11">
      <t>キョウマチ</t>
    </rPh>
    <rPh sb="11" eb="13">
      <t>ホンチョウ</t>
    </rPh>
    <phoneticPr fontId="4"/>
  </si>
  <si>
    <t>kawamoto.toshiya@t.kumamoto-kmm.ed.jp</t>
  </si>
  <si>
    <t>川本敏也</t>
    <rPh sb="0" eb="2">
      <t>カワモト</t>
    </rPh>
    <rPh sb="2" eb="4">
      <t>トシヤ</t>
    </rPh>
    <phoneticPr fontId="4"/>
  </si>
  <si>
    <t>西岡智洋</t>
    <rPh sb="0" eb="2">
      <t>ニシオカ</t>
    </rPh>
    <rPh sb="2" eb="4">
      <t>トモヒロ</t>
    </rPh>
    <phoneticPr fontId="4"/>
  </si>
  <si>
    <t>熊本スクデット</t>
    <rPh sb="0" eb="2">
      <t>クマモト</t>
    </rPh>
    <phoneticPr fontId="26"/>
  </si>
  <si>
    <t>熊本県山鹿市鹿本町御宇田278-12</t>
    <rPh sb="0" eb="12">
      <t>861-0304</t>
    </rPh>
    <phoneticPr fontId="26"/>
  </si>
  <si>
    <t>宅間孝明</t>
    <rPh sb="0" eb="2">
      <t>タクマ</t>
    </rPh>
    <rPh sb="2" eb="4">
      <t>タカアキ</t>
    </rPh>
    <phoneticPr fontId="26"/>
  </si>
  <si>
    <t>秋築謙太郎</t>
    <rPh sb="0" eb="1">
      <t>アキ</t>
    </rPh>
    <rPh sb="1" eb="2">
      <t>チク</t>
    </rPh>
    <rPh sb="2" eb="3">
      <t>ケン</t>
    </rPh>
    <rPh sb="3" eb="5">
      <t>タロウ</t>
    </rPh>
    <phoneticPr fontId="26"/>
  </si>
  <si>
    <t>FC VIVO</t>
  </si>
  <si>
    <t>熊本県菊池市泗水町吉富175-17　グレース吉富A-101</t>
    <rPh sb="0" eb="11">
      <t>８６１－１２０１</t>
    </rPh>
    <rPh sb="22" eb="24">
      <t>ヨシトミ</t>
    </rPh>
    <phoneticPr fontId="4"/>
  </si>
  <si>
    <t>vivo1041@yahoo.co.jp</t>
  </si>
  <si>
    <t>吉田康二</t>
    <rPh sb="0" eb="2">
      <t>ヨシダ</t>
    </rPh>
    <rPh sb="2" eb="3">
      <t>ヤス</t>
    </rPh>
    <rPh sb="3" eb="4">
      <t>ニ</t>
    </rPh>
    <phoneticPr fontId="4"/>
  </si>
  <si>
    <t>桜木中学校サッカー部</t>
    <rPh sb="0" eb="2">
      <t>サクラギ</t>
    </rPh>
    <rPh sb="2" eb="5">
      <t>チュウガッコウ</t>
    </rPh>
    <rPh sb="9" eb="10">
      <t>ブ</t>
    </rPh>
    <phoneticPr fontId="26"/>
  </si>
  <si>
    <t>熊本県熊本市東区桜木４丁目13-23</t>
    <rPh sb="0" eb="10">
      <t>８６１－２１０１</t>
    </rPh>
    <rPh sb="11" eb="13">
      <t>チョウメ</t>
    </rPh>
    <phoneticPr fontId="26"/>
  </si>
  <si>
    <t>harada.tamio@city.kumamoto.lg.jp</t>
  </si>
  <si>
    <t>川越公裕</t>
    <rPh sb="0" eb="2">
      <t>カワゴエ</t>
    </rPh>
    <rPh sb="2" eb="4">
      <t>キミヒロ</t>
    </rPh>
    <phoneticPr fontId="26"/>
  </si>
  <si>
    <t>原田民雄</t>
    <rPh sb="0" eb="2">
      <t>ハラダ</t>
    </rPh>
    <rPh sb="2" eb="4">
      <t>タミオ</t>
    </rPh>
    <phoneticPr fontId="26"/>
  </si>
  <si>
    <t>FC ESPACIO熊本</t>
  </si>
  <si>
    <t>熊本県上益城郡益城町広崎1039-4　グローリー花立Ⅱ101号</t>
    <rPh sb="0" eb="12">
      <t>８６１－２２３６</t>
    </rPh>
    <rPh sb="24" eb="25">
      <t>ハナ</t>
    </rPh>
    <rPh sb="25" eb="26">
      <t>タチ</t>
    </rPh>
    <rPh sb="30" eb="31">
      <t>ゴウ</t>
    </rPh>
    <phoneticPr fontId="4"/>
  </si>
  <si>
    <t>yuji-koga728@nexyzbb.ne.jp</t>
  </si>
  <si>
    <t>古閑裕二</t>
    <rPh sb="0" eb="2">
      <t>コガ</t>
    </rPh>
    <rPh sb="2" eb="4">
      <t>ユウジ</t>
    </rPh>
    <phoneticPr fontId="6"/>
  </si>
  <si>
    <t>090-7158-7494</t>
  </si>
  <si>
    <t>ビアンカスにしはら</t>
  </si>
  <si>
    <t>熊本県阿蘇郡西原村河原2231</t>
    <rPh sb="0" eb="11">
      <t>８６１－２４０４</t>
    </rPh>
    <phoneticPr fontId="4"/>
  </si>
  <si>
    <t>096-340-4353</t>
  </si>
  <si>
    <t>kmyqs972@yahoo.co.jp</t>
  </si>
  <si>
    <t>古賀 薫</t>
    <rPh sb="0" eb="2">
      <t>コガ</t>
    </rPh>
    <rPh sb="3" eb="4">
      <t>カオル</t>
    </rPh>
    <phoneticPr fontId="4"/>
  </si>
  <si>
    <t>内山義久</t>
    <rPh sb="0" eb="2">
      <t>ウチヤマ</t>
    </rPh>
    <rPh sb="2" eb="4">
      <t>ヨシヒサ</t>
    </rPh>
    <phoneticPr fontId="4"/>
  </si>
  <si>
    <t>日吉中学校</t>
    <rPh sb="0" eb="2">
      <t>ヒヨシ</t>
    </rPh>
    <rPh sb="2" eb="5">
      <t>チュウガッコウ</t>
    </rPh>
    <phoneticPr fontId="26"/>
  </si>
  <si>
    <t>熊本県熊本市南区近見5丁目5番1号</t>
    <rPh sb="0" eb="10">
      <t>861-4101</t>
    </rPh>
    <rPh sb="11" eb="13">
      <t>チョウメ</t>
    </rPh>
    <rPh sb="14" eb="15">
      <t>バン</t>
    </rPh>
    <rPh sb="16" eb="17">
      <t>ゴウ</t>
    </rPh>
    <phoneticPr fontId="26"/>
  </si>
  <si>
    <t>山田崇宏</t>
    <rPh sb="0" eb="2">
      <t>ヤマダ</t>
    </rPh>
    <rPh sb="2" eb="4">
      <t>タカヒロ</t>
    </rPh>
    <phoneticPr fontId="26"/>
  </si>
  <si>
    <t>天明中学校</t>
    <rPh sb="0" eb="2">
      <t>テンメイ</t>
    </rPh>
    <phoneticPr fontId="5"/>
  </si>
  <si>
    <t>熊本県熊本市奥古閑町2146-1</t>
    <rPh sb="0" eb="10">
      <t>８６１－４１２５</t>
    </rPh>
    <phoneticPr fontId="26"/>
  </si>
  <si>
    <t>096-223-0038</t>
  </si>
  <si>
    <t>096-223-0283</t>
  </si>
  <si>
    <t>木原潤一郎</t>
    <rPh sb="0" eb="2">
      <t>キハラ</t>
    </rPh>
    <rPh sb="2" eb="5">
      <t>ジュンイチロウ</t>
    </rPh>
    <phoneticPr fontId="5"/>
  </si>
  <si>
    <t>西岡　努</t>
    <rPh sb="0" eb="2">
      <t>ニシオカ</t>
    </rPh>
    <rPh sb="3" eb="4">
      <t>ツトム</t>
    </rPh>
    <phoneticPr fontId="4"/>
  </si>
  <si>
    <t>力合中学校サッカー部</t>
    <rPh sb="0" eb="2">
      <t>リキゴウ</t>
    </rPh>
    <rPh sb="2" eb="5">
      <t>チュウガッコウ</t>
    </rPh>
    <rPh sb="9" eb="10">
      <t>ブ</t>
    </rPh>
    <phoneticPr fontId="26"/>
  </si>
  <si>
    <t>熊本県熊本市南区島町5-8-1</t>
    <rPh sb="0" eb="3">
      <t>クマモトケン</t>
    </rPh>
    <rPh sb="3" eb="6">
      <t>クマモトシ</t>
    </rPh>
    <rPh sb="6" eb="8">
      <t>ミナミク</t>
    </rPh>
    <rPh sb="8" eb="10">
      <t>シママチ</t>
    </rPh>
    <phoneticPr fontId="26"/>
  </si>
  <si>
    <t>坂本正二</t>
    <rPh sb="0" eb="2">
      <t>サカモト</t>
    </rPh>
    <rPh sb="2" eb="4">
      <t>ショウジ</t>
    </rPh>
    <phoneticPr fontId="26"/>
  </si>
  <si>
    <t>舛田大生</t>
    <rPh sb="0" eb="2">
      <t>マスダ</t>
    </rPh>
    <rPh sb="2" eb="3">
      <t>オオ</t>
    </rPh>
    <rPh sb="3" eb="4">
      <t>イ</t>
    </rPh>
    <phoneticPr fontId="26"/>
  </si>
  <si>
    <t>富合中学校</t>
    <rPh sb="0" eb="2">
      <t>トミアイ</t>
    </rPh>
    <rPh sb="2" eb="5">
      <t>チュウガッコウ</t>
    </rPh>
    <phoneticPr fontId="26"/>
  </si>
  <si>
    <t>熊本県熊本市南区富合町平原56</t>
    <rPh sb="0" eb="3">
      <t>クマモトケン</t>
    </rPh>
    <rPh sb="3" eb="6">
      <t>クマモトシ</t>
    </rPh>
    <rPh sb="6" eb="8">
      <t>ミナミク</t>
    </rPh>
    <rPh sb="8" eb="11">
      <t>トミアイマチ</t>
    </rPh>
    <rPh sb="11" eb="13">
      <t>ヒラハラ</t>
    </rPh>
    <phoneticPr fontId="4"/>
  </si>
  <si>
    <t>坂梨彰寛</t>
    <rPh sb="0" eb="2">
      <t>サカナシ</t>
    </rPh>
    <rPh sb="2" eb="3">
      <t>アキラ</t>
    </rPh>
    <rPh sb="3" eb="4">
      <t>ヒロシ</t>
    </rPh>
    <phoneticPr fontId="6"/>
  </si>
  <si>
    <t>ソレッソ熊本</t>
  </si>
  <si>
    <t>熊本県熊本市南区御幸笛田５丁目7-73</t>
    <rPh sb="0" eb="3">
      <t>クマモトケン</t>
    </rPh>
    <rPh sb="3" eb="6">
      <t>クマモトシ</t>
    </rPh>
    <rPh sb="6" eb="8">
      <t>ミナミク</t>
    </rPh>
    <rPh sb="8" eb="10">
      <t>ミユキ</t>
    </rPh>
    <rPh sb="10" eb="12">
      <t>フエダ</t>
    </rPh>
    <rPh sb="13" eb="15">
      <t>チョウメ</t>
    </rPh>
    <phoneticPr fontId="4"/>
  </si>
  <si>
    <t>096-368-5100</t>
  </si>
  <si>
    <t>sorriso714@yahoo.co.jp</t>
  </si>
  <si>
    <t>広川龍介</t>
    <rPh sb="0" eb="2">
      <t>ヒロカワ</t>
    </rPh>
    <rPh sb="2" eb="4">
      <t>リュウスケ</t>
    </rPh>
    <phoneticPr fontId="5"/>
  </si>
  <si>
    <t>090-9590-4664</t>
  </si>
  <si>
    <t>田上成希</t>
    <rPh sb="0" eb="2">
      <t>タノウエ</t>
    </rPh>
    <rPh sb="2" eb="4">
      <t>ナルキ</t>
    </rPh>
    <phoneticPr fontId="5"/>
  </si>
  <si>
    <t>090-7459-0797</t>
  </si>
  <si>
    <t>柳瀬潤平</t>
    <rPh sb="0" eb="1">
      <t>ヤナギ</t>
    </rPh>
    <rPh sb="1" eb="2">
      <t>セ</t>
    </rPh>
    <rPh sb="2" eb="3">
      <t>ジュン</t>
    </rPh>
    <rPh sb="3" eb="4">
      <t>タイ</t>
    </rPh>
    <phoneticPr fontId="4"/>
  </si>
  <si>
    <t>シャルムFC熊本</t>
  </si>
  <si>
    <t>熊本県熊本市北区徳王1-6-52 ＴＫＵぷらざ1Ｆ</t>
    <rPh sb="0" eb="10">
      <t>８６１－５５２５</t>
    </rPh>
    <phoneticPr fontId="4"/>
  </si>
  <si>
    <t>096-326-3148</t>
  </si>
  <si>
    <t>原田茂浩</t>
    <rPh sb="0" eb="2">
      <t>ハラダ</t>
    </rPh>
    <rPh sb="2" eb="4">
      <t>シゲヒロ</t>
    </rPh>
    <phoneticPr fontId="4"/>
  </si>
  <si>
    <t>浦谷俊希</t>
    <rPh sb="0" eb="2">
      <t>ウラタニ</t>
    </rPh>
    <rPh sb="2" eb="4">
      <t>トシキ</t>
    </rPh>
    <phoneticPr fontId="4"/>
  </si>
  <si>
    <t>FCクラッキ</t>
  </si>
  <si>
    <t>熊本県熊本市東区西原3丁目4-22</t>
    <rPh sb="0" eb="3">
      <t>クマモトケン</t>
    </rPh>
    <rPh sb="3" eb="6">
      <t>クマモトシ</t>
    </rPh>
    <rPh sb="6" eb="8">
      <t>ヒガシク</t>
    </rPh>
    <rPh sb="8" eb="10">
      <t>ニシハラ</t>
    </rPh>
    <rPh sb="11" eb="13">
      <t>チョウメ</t>
    </rPh>
    <phoneticPr fontId="4"/>
  </si>
  <si>
    <t>096-285-4649</t>
  </si>
  <si>
    <t>shikao@uma.bbiq.jp</t>
  </si>
  <si>
    <t>鹿尾英司</t>
    <rPh sb="0" eb="1">
      <t>シカ</t>
    </rPh>
    <rPh sb="1" eb="2">
      <t>オ</t>
    </rPh>
    <rPh sb="2" eb="4">
      <t>ヒデシ</t>
    </rPh>
    <phoneticPr fontId="6"/>
  </si>
  <si>
    <t>090-7463-1369</t>
  </si>
  <si>
    <t>熊本県熊本市東区長嶺東6-1-7</t>
    <rPh sb="0" eb="11">
      <t>８６１－８０３８</t>
    </rPh>
    <phoneticPr fontId="4"/>
  </si>
  <si>
    <t>096-349-6431</t>
  </si>
  <si>
    <t>長嶺中学校サッカー部</t>
    <rPh sb="0" eb="2">
      <t>ナガミネ</t>
    </rPh>
    <rPh sb="2" eb="5">
      <t>チュウガッコウ</t>
    </rPh>
    <rPh sb="9" eb="10">
      <t>ブ</t>
    </rPh>
    <phoneticPr fontId="4"/>
  </si>
  <si>
    <t>熊本県熊本市東区長嶺南7-21-10</t>
    <rPh sb="0" eb="3">
      <t>クマモトケン</t>
    </rPh>
    <rPh sb="3" eb="6">
      <t>クマモトシ</t>
    </rPh>
    <rPh sb="6" eb="8">
      <t>ヒガシク</t>
    </rPh>
    <rPh sb="8" eb="10">
      <t>ナガミネ</t>
    </rPh>
    <rPh sb="10" eb="11">
      <t>ミナミ</t>
    </rPh>
    <phoneticPr fontId="4"/>
  </si>
  <si>
    <t>堀　光晴</t>
    <rPh sb="0" eb="1">
      <t>ホリ</t>
    </rPh>
    <rPh sb="2" eb="4">
      <t>ミツハル</t>
    </rPh>
    <phoneticPr fontId="4"/>
  </si>
  <si>
    <t>熊本県熊本市東区長嶺南3-1-107</t>
    <rPh sb="0" eb="11">
      <t>８６１－８０３９</t>
    </rPh>
    <phoneticPr fontId="4"/>
  </si>
  <si>
    <t>096-385-0676</t>
  </si>
  <si>
    <t>096-385-0649</t>
  </si>
  <si>
    <t>Shota.Tokunaga@kumamoto-ymca.org</t>
  </si>
  <si>
    <t>徳永祥太</t>
    <rPh sb="0" eb="2">
      <t>トクナガ</t>
    </rPh>
    <rPh sb="2" eb="4">
      <t>ショウタ</t>
    </rPh>
    <phoneticPr fontId="5"/>
  </si>
  <si>
    <t>090-5485-1969</t>
  </si>
  <si>
    <t>水田祐輔</t>
    <rPh sb="0" eb="2">
      <t>ミズタ</t>
    </rPh>
    <rPh sb="2" eb="4">
      <t>ユウスケ</t>
    </rPh>
    <phoneticPr fontId="5"/>
  </si>
  <si>
    <t>090-5733-3388</t>
  </si>
  <si>
    <t>熊本県熊本市東区戸島西7-3-20</t>
    <rPh sb="0" eb="11">
      <t>８６１－８０４３</t>
    </rPh>
    <phoneticPr fontId="4"/>
  </si>
  <si>
    <t>096-227-7505</t>
  </si>
  <si>
    <t>096-227-7506</t>
  </si>
  <si>
    <t>RSC26353@nifty.com</t>
  </si>
  <si>
    <t>工藤幸輝</t>
    <rPh sb="0" eb="2">
      <t>クドウ</t>
    </rPh>
    <rPh sb="2" eb="3">
      <t>コウ</t>
    </rPh>
    <rPh sb="3" eb="4">
      <t>テル</t>
    </rPh>
    <phoneticPr fontId="5"/>
  </si>
  <si>
    <t>岩本翔太</t>
    <rPh sb="0" eb="2">
      <t>イワモト</t>
    </rPh>
    <rPh sb="2" eb="4">
      <t>ショウタ</t>
    </rPh>
    <phoneticPr fontId="5"/>
  </si>
  <si>
    <t>090-5386-5537</t>
  </si>
  <si>
    <t>アルマラッゾ熊本</t>
    <rPh sb="6" eb="8">
      <t>クマモト</t>
    </rPh>
    <phoneticPr fontId="5"/>
  </si>
  <si>
    <t>熊本県熊本市東区小山2丁目20-100　203</t>
    <rPh sb="0" eb="10">
      <t>861-8045</t>
    </rPh>
    <rPh sb="11" eb="13">
      <t>チョウメ</t>
    </rPh>
    <phoneticPr fontId="4"/>
  </si>
  <si>
    <t>fcalmalazo_1@ivy.ocn.ne.jp</t>
  </si>
  <si>
    <t>角田　亮</t>
    <rPh sb="0" eb="2">
      <t>カクタ</t>
    </rPh>
    <rPh sb="3" eb="4">
      <t>リョウ</t>
    </rPh>
    <phoneticPr fontId="5"/>
  </si>
  <si>
    <t>090-4344-6332</t>
  </si>
  <si>
    <t>東　賢太郎</t>
    <rPh sb="0" eb="1">
      <t>ヒガシ</t>
    </rPh>
    <rPh sb="2" eb="5">
      <t>ケンタロウ</t>
    </rPh>
    <phoneticPr fontId="4"/>
  </si>
  <si>
    <t>熊本県熊本市北区八景水谷３丁目3-153</t>
    <rPh sb="0" eb="12">
      <t>８６１－８０６４</t>
    </rPh>
    <rPh sb="13" eb="15">
      <t>チョウメ</t>
    </rPh>
    <phoneticPr fontId="26"/>
  </si>
  <si>
    <t>中西済仁</t>
    <rPh sb="0" eb="2">
      <t>ナカニシ</t>
    </rPh>
    <rPh sb="2" eb="3">
      <t>サイ</t>
    </rPh>
    <rPh sb="3" eb="4">
      <t>ジン</t>
    </rPh>
    <phoneticPr fontId="26"/>
  </si>
  <si>
    <t>吉田裕二</t>
    <rPh sb="0" eb="2">
      <t>ヨシダ</t>
    </rPh>
    <rPh sb="2" eb="4">
      <t>ユウジ</t>
    </rPh>
    <phoneticPr fontId="26"/>
  </si>
  <si>
    <t>熊本県熊本市清水万石4-7-1-302</t>
    <rPh sb="0" eb="10">
      <t>８６１－８０６８</t>
    </rPh>
    <phoneticPr fontId="4"/>
  </si>
  <si>
    <t>緒方光彦</t>
    <rPh sb="0" eb="2">
      <t>オガタ</t>
    </rPh>
    <rPh sb="2" eb="4">
      <t>ミツヒコ</t>
    </rPh>
    <phoneticPr fontId="4"/>
  </si>
  <si>
    <t>池本欣生</t>
    <rPh sb="0" eb="2">
      <t>イケモト</t>
    </rPh>
    <rPh sb="2" eb="4">
      <t>ヨシオ</t>
    </rPh>
    <phoneticPr fontId="4"/>
  </si>
  <si>
    <t>熊本県熊本市清水新地２丁目3-1</t>
    <rPh sb="0" eb="10">
      <t>８６１－８０７５</t>
    </rPh>
    <rPh sb="11" eb="13">
      <t>チョウメ</t>
    </rPh>
    <phoneticPr fontId="4"/>
  </si>
  <si>
    <t>松永優三</t>
    <rPh sb="0" eb="2">
      <t>マツナガ</t>
    </rPh>
    <rPh sb="2" eb="3">
      <t>ユウ</t>
    </rPh>
    <rPh sb="3" eb="4">
      <t>サン</t>
    </rPh>
    <phoneticPr fontId="4"/>
  </si>
  <si>
    <t>岩波一平</t>
    <rPh sb="0" eb="2">
      <t>イワナミ</t>
    </rPh>
    <rPh sb="2" eb="4">
      <t>イッペイ</t>
    </rPh>
    <phoneticPr fontId="4"/>
  </si>
  <si>
    <t>FC．CONQUESTA</t>
  </si>
  <si>
    <t>熊本県熊本市北区清水新地4-7-67</t>
    <rPh sb="0" eb="12">
      <t>８６１－８０７５</t>
    </rPh>
    <phoneticPr fontId="4"/>
  </si>
  <si>
    <t>096-345-7025</t>
  </si>
  <si>
    <t>espada.fc-06@docomo.ne.jp</t>
  </si>
  <si>
    <t>島村征志</t>
    <rPh sb="0" eb="2">
      <t>シマムラ</t>
    </rPh>
    <rPh sb="2" eb="4">
      <t>マサシ</t>
    </rPh>
    <phoneticPr fontId="4"/>
  </si>
  <si>
    <t>太陽SC熊本</t>
  </si>
  <si>
    <t>熊本県熊本市東区錦ケ丘5-19</t>
    <rPh sb="0" eb="3">
      <t>クマモトケン</t>
    </rPh>
    <rPh sb="3" eb="6">
      <t>クマモトシ</t>
    </rPh>
    <rPh sb="6" eb="8">
      <t>ヒガシク</t>
    </rPh>
    <rPh sb="8" eb="11">
      <t>ニシキガオカ</t>
    </rPh>
    <phoneticPr fontId="4"/>
  </si>
  <si>
    <t>096-360-8889</t>
  </si>
  <si>
    <t>096-360-8899</t>
  </si>
  <si>
    <t>kumamoto2@taiyo-sports.com</t>
  </si>
  <si>
    <t>大野　良</t>
    <rPh sb="0" eb="2">
      <t>オオノ</t>
    </rPh>
    <rPh sb="3" eb="4">
      <t>リョウ</t>
    </rPh>
    <phoneticPr fontId="5"/>
  </si>
  <si>
    <t>090-7371-1261</t>
  </si>
  <si>
    <t>下小牧正登</t>
    <rPh sb="0" eb="1">
      <t>シタ</t>
    </rPh>
    <rPh sb="1" eb="3">
      <t>コマキ</t>
    </rPh>
    <rPh sb="3" eb="4">
      <t>マサ</t>
    </rPh>
    <rPh sb="4" eb="5">
      <t>ノボ</t>
    </rPh>
    <phoneticPr fontId="4"/>
  </si>
  <si>
    <t>上野　諒</t>
    <rPh sb="0" eb="2">
      <t>ウエノ</t>
    </rPh>
    <rPh sb="3" eb="4">
      <t>リョウ</t>
    </rPh>
    <phoneticPr fontId="4"/>
  </si>
  <si>
    <t>帯山中学校サッカー部</t>
    <rPh sb="0" eb="1">
      <t>オビ</t>
    </rPh>
    <rPh sb="1" eb="2">
      <t>ヤマ</t>
    </rPh>
    <rPh sb="2" eb="5">
      <t>チュウガッコウ</t>
    </rPh>
    <phoneticPr fontId="5"/>
  </si>
  <si>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4"/>
  </si>
  <si>
    <t>096-383-1288</t>
  </si>
  <si>
    <t>096-383-1349</t>
  </si>
  <si>
    <t>川上治久</t>
    <rPh sb="0" eb="2">
      <t>カワカミ</t>
    </rPh>
    <rPh sb="2" eb="4">
      <t>ハルヒサ</t>
    </rPh>
    <phoneticPr fontId="5"/>
  </si>
  <si>
    <t>080-5200-1599</t>
  </si>
  <si>
    <t>茂利良公</t>
    <rPh sb="0" eb="1">
      <t>シゲ</t>
    </rPh>
    <rPh sb="2" eb="3">
      <t>リョウ</t>
    </rPh>
    <rPh sb="3" eb="4">
      <t>コウ</t>
    </rPh>
    <phoneticPr fontId="5"/>
  </si>
  <si>
    <t>090-8626-8811</t>
  </si>
  <si>
    <t>熊本市立出水中学校</t>
    <rPh sb="0" eb="2">
      <t>クマモト</t>
    </rPh>
    <rPh sb="2" eb="4">
      <t>シリツ</t>
    </rPh>
    <rPh sb="4" eb="6">
      <t>イズミ</t>
    </rPh>
    <rPh sb="6" eb="9">
      <t>チュウガッコウ</t>
    </rPh>
    <phoneticPr fontId="26"/>
  </si>
  <si>
    <t>096-371-2277</t>
  </si>
  <si>
    <t>鐘ヶ江康裕</t>
    <rPh sb="0" eb="3">
      <t>カネガエ</t>
    </rPh>
    <rPh sb="3" eb="5">
      <t>ヤスヒロ</t>
    </rPh>
    <phoneticPr fontId="5"/>
  </si>
  <si>
    <t>松下涼太</t>
    <rPh sb="0" eb="2">
      <t>マツシタ</t>
    </rPh>
    <rPh sb="2" eb="4">
      <t>リョウタ</t>
    </rPh>
    <phoneticPr fontId="5"/>
  </si>
  <si>
    <t>アムソウルFC熊本</t>
    <rPh sb="7" eb="9">
      <t>クマモト</t>
    </rPh>
    <phoneticPr fontId="5"/>
  </si>
  <si>
    <t>熊本県熊本市南区良町5-3-98</t>
    <rPh sb="0" eb="3">
      <t>クマモトケン</t>
    </rPh>
    <rPh sb="3" eb="6">
      <t>クマモトシ</t>
    </rPh>
    <rPh sb="6" eb="8">
      <t>ミナミク</t>
    </rPh>
    <rPh sb="8" eb="10">
      <t>ヤヤマチ</t>
    </rPh>
    <phoneticPr fontId="4"/>
  </si>
  <si>
    <t>096-370-1570</t>
  </si>
  <si>
    <t>as@ame-soul.com</t>
  </si>
  <si>
    <t>井上孝志</t>
    <rPh sb="0" eb="2">
      <t>イノウエ</t>
    </rPh>
    <rPh sb="2" eb="4">
      <t>タカシ</t>
    </rPh>
    <phoneticPr fontId="5"/>
  </si>
  <si>
    <t>090-2516-6884</t>
  </si>
  <si>
    <t>本渡中学校サッカー部</t>
    <rPh sb="0" eb="2">
      <t>ホンド</t>
    </rPh>
    <rPh sb="2" eb="5">
      <t>チュウガッコウ</t>
    </rPh>
    <phoneticPr fontId="5"/>
  </si>
  <si>
    <t>熊本県天草市本渡町広瀬５番地110</t>
    <rPh sb="0" eb="11">
      <t>863-0001</t>
    </rPh>
    <rPh sb="12" eb="14">
      <t>バンチ</t>
    </rPh>
    <phoneticPr fontId="26"/>
  </si>
  <si>
    <t>志水英介</t>
    <rPh sb="0" eb="2">
      <t>シミズ</t>
    </rPh>
    <rPh sb="2" eb="4">
      <t>エイスケ</t>
    </rPh>
    <phoneticPr fontId="26"/>
  </si>
  <si>
    <t>志賀哲朗</t>
    <rPh sb="0" eb="2">
      <t>シガ</t>
    </rPh>
    <rPh sb="2" eb="4">
      <t>テツロウ</t>
    </rPh>
    <phoneticPr fontId="26"/>
  </si>
  <si>
    <t>熊本県天草市亀場町亀川1425番地</t>
    <rPh sb="0" eb="11">
      <t>８６３－００４３</t>
    </rPh>
    <rPh sb="15" eb="17">
      <t>バンチ</t>
    </rPh>
    <phoneticPr fontId="26"/>
  </si>
  <si>
    <t>舩元直哉</t>
    <rPh sb="0" eb="1">
      <t>フネ</t>
    </rPh>
    <rPh sb="1" eb="2">
      <t>モト</t>
    </rPh>
    <rPh sb="2" eb="4">
      <t>ナオヤ</t>
    </rPh>
    <phoneticPr fontId="26"/>
  </si>
  <si>
    <t>杉尾克彦</t>
    <rPh sb="0" eb="2">
      <t>スギオ</t>
    </rPh>
    <rPh sb="2" eb="4">
      <t>カツヒコ</t>
    </rPh>
    <phoneticPr fontId="26"/>
  </si>
  <si>
    <t>嶋尾俊輝</t>
    <rPh sb="0" eb="2">
      <t>シマオ</t>
    </rPh>
    <rPh sb="2" eb="3">
      <t>トシ</t>
    </rPh>
    <rPh sb="3" eb="4">
      <t>キ</t>
    </rPh>
    <phoneticPr fontId="26"/>
  </si>
  <si>
    <t>苓北中学校サッカー部</t>
    <rPh sb="0" eb="2">
      <t>レイホク</t>
    </rPh>
    <rPh sb="2" eb="5">
      <t>チュウガッコウ</t>
    </rPh>
    <rPh sb="9" eb="10">
      <t>ブ</t>
    </rPh>
    <phoneticPr fontId="26"/>
  </si>
  <si>
    <t>熊本県天草郡苓北町志岐294-4</t>
    <rPh sb="0" eb="11">
      <t>８６３－２５０３</t>
    </rPh>
    <phoneticPr fontId="26"/>
  </si>
  <si>
    <t>熊本県荒尾市増永919-3</t>
    <rPh sb="0" eb="8">
      <t>８６４－００３２</t>
    </rPh>
    <phoneticPr fontId="4"/>
  </si>
  <si>
    <t>島村憲明</t>
    <rPh sb="0" eb="2">
      <t>シマムラ</t>
    </rPh>
    <rPh sb="2" eb="4">
      <t>ケンメイ</t>
    </rPh>
    <phoneticPr fontId="4"/>
  </si>
  <si>
    <t>宮崎崇人</t>
    <rPh sb="0" eb="2">
      <t>ミヤザキ</t>
    </rPh>
    <rPh sb="2" eb="4">
      <t>ムネヒト</t>
    </rPh>
    <phoneticPr fontId="4"/>
  </si>
  <si>
    <t>山代　進</t>
    <rPh sb="0" eb="2">
      <t>ヤマシロ</t>
    </rPh>
    <rPh sb="3" eb="4">
      <t>ススム</t>
    </rPh>
    <phoneticPr fontId="4"/>
  </si>
  <si>
    <t>熊本県玉名市両迫間635-1</t>
    <rPh sb="0" eb="9">
      <t>８６５－０００６</t>
    </rPh>
    <phoneticPr fontId="4"/>
  </si>
  <si>
    <t>0968-72-0068</t>
  </si>
  <si>
    <t>kumamototamana@taiyo-sports.com</t>
  </si>
  <si>
    <t>岡崎祐造</t>
    <rPh sb="0" eb="2">
      <t>オカザキ</t>
    </rPh>
    <rPh sb="2" eb="4">
      <t>ユウゾウ</t>
    </rPh>
    <phoneticPr fontId="4"/>
  </si>
  <si>
    <t>玉南中学校サッカー部</t>
    <rPh sb="0" eb="2">
      <t>ギョクナン</t>
    </rPh>
    <rPh sb="2" eb="5">
      <t>チュウガッコウ</t>
    </rPh>
    <rPh sb="9" eb="10">
      <t>ブ</t>
    </rPh>
    <phoneticPr fontId="26"/>
  </si>
  <si>
    <t>熊本県玉名市伊倉北方2636</t>
    <rPh sb="0" eb="10">
      <t>865-0041</t>
    </rPh>
    <phoneticPr fontId="26"/>
  </si>
  <si>
    <t>山村將文</t>
    <rPh sb="0" eb="2">
      <t>ヤマムラ</t>
    </rPh>
    <rPh sb="2" eb="3">
      <t>ショウ</t>
    </rPh>
    <rPh sb="3" eb="4">
      <t>フミ</t>
    </rPh>
    <phoneticPr fontId="26"/>
  </si>
  <si>
    <t>西村敏也</t>
    <rPh sb="0" eb="2">
      <t>ニシムラ</t>
    </rPh>
    <rPh sb="2" eb="4">
      <t>トシヤ</t>
    </rPh>
    <phoneticPr fontId="26"/>
  </si>
  <si>
    <t>八代市立第三中学校サッカー部</t>
    <rPh sb="0" eb="2">
      <t>ヤツシロ</t>
    </rPh>
    <rPh sb="4" eb="5">
      <t>ダイ</t>
    </rPh>
    <rPh sb="5" eb="6">
      <t>サン</t>
    </rPh>
    <rPh sb="6" eb="9">
      <t>チュウガッコウ</t>
    </rPh>
    <phoneticPr fontId="5"/>
  </si>
  <si>
    <t>熊本県八代市中北町3378-5</t>
    <rPh sb="0" eb="9">
      <t>８６６－００４４</t>
    </rPh>
    <phoneticPr fontId="26"/>
  </si>
  <si>
    <t>jhs-yat3@yatsushiro.jp</t>
  </si>
  <si>
    <t>八代市立第五中学校サッカー部</t>
    <rPh sb="0" eb="2">
      <t>ヤツシロ</t>
    </rPh>
    <rPh sb="2" eb="4">
      <t>シリツ</t>
    </rPh>
    <rPh sb="4" eb="5">
      <t>ダイ</t>
    </rPh>
    <rPh sb="5" eb="6">
      <t>ゴ</t>
    </rPh>
    <phoneticPr fontId="5"/>
  </si>
  <si>
    <t>熊本県八代市豊原下町3807</t>
    <rPh sb="0" eb="10">
      <t>８６６－００６５</t>
    </rPh>
    <phoneticPr fontId="4"/>
  </si>
  <si>
    <t>0965-32-3259</t>
  </si>
  <si>
    <t>澤井元秀</t>
    <rPh sb="0" eb="2">
      <t>サワイ</t>
    </rPh>
    <rPh sb="2" eb="4">
      <t>モトヒデ</t>
    </rPh>
    <phoneticPr fontId="5"/>
  </si>
  <si>
    <t>080-1764-5625</t>
  </si>
  <si>
    <t>八代市立第八中学校サッカー部</t>
    <rPh sb="5" eb="6">
      <t>ハチ</t>
    </rPh>
    <phoneticPr fontId="5"/>
  </si>
  <si>
    <t>0965-32-2966</t>
  </si>
  <si>
    <t>八代市立第二中学校サッカー部</t>
    <rPh sb="0" eb="2">
      <t>ヤツシロ</t>
    </rPh>
    <rPh sb="2" eb="4">
      <t>シリツ</t>
    </rPh>
    <rPh sb="4" eb="6">
      <t>ダイニ</t>
    </rPh>
    <rPh sb="6" eb="9">
      <t>チュウガッコウ</t>
    </rPh>
    <rPh sb="13" eb="14">
      <t>ブ</t>
    </rPh>
    <phoneticPr fontId="5"/>
  </si>
  <si>
    <t>熊本県八代市上日置町2248-1</t>
    <rPh sb="0" eb="10">
      <t>８６６－０８２４</t>
    </rPh>
    <phoneticPr fontId="4"/>
  </si>
  <si>
    <t>0965-32-8139</t>
  </si>
  <si>
    <t>0965-33-0843</t>
  </si>
  <si>
    <t>ahchoo@mopera.net</t>
  </si>
  <si>
    <t>中村和也</t>
    <rPh sb="0" eb="2">
      <t>ナカムラ</t>
    </rPh>
    <rPh sb="2" eb="4">
      <t>カズヤ</t>
    </rPh>
    <phoneticPr fontId="5"/>
  </si>
  <si>
    <t>090-9566-2373</t>
  </si>
  <si>
    <t>八代市立第一中学校サッカー部</t>
    <rPh sb="0" eb="2">
      <t>ヤツシロ</t>
    </rPh>
    <rPh sb="2" eb="4">
      <t>シリツ</t>
    </rPh>
    <rPh sb="4" eb="5">
      <t>ダイ</t>
    </rPh>
    <rPh sb="5" eb="6">
      <t>イチ</t>
    </rPh>
    <rPh sb="6" eb="9">
      <t>チュウガッコウ</t>
    </rPh>
    <phoneticPr fontId="5"/>
  </si>
  <si>
    <t>熊本県八代市北の丸町1-29</t>
    <rPh sb="0" eb="10">
      <t>８６６－０８６５</t>
    </rPh>
    <phoneticPr fontId="4"/>
  </si>
  <si>
    <t>0965-32-7103</t>
  </si>
  <si>
    <t xml:space="preserve">0965-33-0915 </t>
  </si>
  <si>
    <t>moto011214@yahoo.co.jp</t>
  </si>
  <si>
    <t>川野達也</t>
    <rPh sb="0" eb="2">
      <t>カワノ</t>
    </rPh>
    <rPh sb="2" eb="4">
      <t>タツヤ</t>
    </rPh>
    <phoneticPr fontId="5"/>
  </si>
  <si>
    <t>090-7396-9561</t>
  </si>
  <si>
    <t>八代市立第四中学校サッカー部</t>
    <rPh sb="0" eb="2">
      <t>ヤツシロ</t>
    </rPh>
    <rPh sb="4" eb="5">
      <t>ダイ</t>
    </rPh>
    <rPh sb="5" eb="6">
      <t>ヨン</t>
    </rPh>
    <rPh sb="6" eb="9">
      <t>チュウガッコウ</t>
    </rPh>
    <phoneticPr fontId="5"/>
  </si>
  <si>
    <t>熊本県八代市古閑上町182-2</t>
    <rPh sb="0" eb="10">
      <t>８６６－０８９７</t>
    </rPh>
    <phoneticPr fontId="4"/>
  </si>
  <si>
    <t>0965-32-3255</t>
  </si>
  <si>
    <t>0965-35-8997</t>
  </si>
  <si>
    <t>shimo-t1432@yatsushiro.jp</t>
  </si>
  <si>
    <t>島崎　修</t>
    <rPh sb="0" eb="2">
      <t>シマサキ</t>
    </rPh>
    <rPh sb="3" eb="4">
      <t>オサム</t>
    </rPh>
    <phoneticPr fontId="5"/>
  </si>
  <si>
    <t>下田隆雄</t>
    <rPh sb="0" eb="2">
      <t>シモダ</t>
    </rPh>
    <rPh sb="2" eb="4">
      <t>タカオ</t>
    </rPh>
    <phoneticPr fontId="5"/>
  </si>
  <si>
    <t>090-9569-5475</t>
  </si>
  <si>
    <t>水俣市立第一中学校サッカー部</t>
    <rPh sb="0" eb="2">
      <t>ミナマタ</t>
    </rPh>
    <rPh sb="2" eb="4">
      <t>シリツ</t>
    </rPh>
    <rPh sb="4" eb="5">
      <t>ダイ</t>
    </rPh>
    <rPh sb="5" eb="6">
      <t>イチ</t>
    </rPh>
    <rPh sb="6" eb="7">
      <t>チュウ</t>
    </rPh>
    <phoneticPr fontId="5"/>
  </si>
  <si>
    <t>熊本県水俣市古城1-14-1</t>
    <rPh sb="0" eb="8">
      <t>８６７－００１２</t>
    </rPh>
    <phoneticPr fontId="4"/>
  </si>
  <si>
    <t>0966-63-2981</t>
  </si>
  <si>
    <t>0966-63-2990</t>
  </si>
  <si>
    <t>FCヴィラノーバ水俣</t>
  </si>
  <si>
    <t>熊本県水俣市汐見町1-4-32</t>
    <rPh sb="0" eb="3">
      <t>クマモトケン</t>
    </rPh>
    <rPh sb="3" eb="6">
      <t>ミナマタシ</t>
    </rPh>
    <rPh sb="6" eb="9">
      <t>シオミチョウ</t>
    </rPh>
    <phoneticPr fontId="4"/>
  </si>
  <si>
    <t>0966-63-3607</t>
  </si>
  <si>
    <t>inoue.makoto@khaki.plala.or.jp</t>
  </si>
  <si>
    <t>井上　誠</t>
    <rPh sb="0" eb="2">
      <t>イノウエ</t>
    </rPh>
    <rPh sb="3" eb="4">
      <t>マコト</t>
    </rPh>
    <phoneticPr fontId="5"/>
  </si>
  <si>
    <t>090-3015-6303</t>
  </si>
  <si>
    <t>水俣市立第二中学校サッカー部</t>
    <rPh sb="0" eb="2">
      <t>ミナマタ</t>
    </rPh>
    <rPh sb="2" eb="4">
      <t>シリツ</t>
    </rPh>
    <rPh sb="4" eb="5">
      <t>ダイ</t>
    </rPh>
    <rPh sb="5" eb="6">
      <t>２</t>
    </rPh>
    <rPh sb="6" eb="7">
      <t>チュウ</t>
    </rPh>
    <phoneticPr fontId="5"/>
  </si>
  <si>
    <t>熊本県水俣市塩浜町３番１号</t>
    <rPh sb="0" eb="9">
      <t>８６７－００６７</t>
    </rPh>
    <rPh sb="10" eb="11">
      <t>バン</t>
    </rPh>
    <rPh sb="12" eb="13">
      <t>ゴウ</t>
    </rPh>
    <phoneticPr fontId="26"/>
  </si>
  <si>
    <t>町田　敬</t>
    <rPh sb="0" eb="2">
      <t>マチダ</t>
    </rPh>
    <rPh sb="3" eb="4">
      <t>ケイ</t>
    </rPh>
    <phoneticPr fontId="26"/>
  </si>
  <si>
    <t>人吉市立第一中学校サッカー部</t>
    <rPh sb="0" eb="2">
      <t>ヒトヨシ</t>
    </rPh>
    <rPh sb="2" eb="4">
      <t>シリツ</t>
    </rPh>
    <rPh sb="4" eb="6">
      <t>ダイイチ</t>
    </rPh>
    <rPh sb="6" eb="9">
      <t>チュウガッコウ</t>
    </rPh>
    <phoneticPr fontId="5"/>
  </si>
  <si>
    <t>熊本県人吉市土手町36-3</t>
    <rPh sb="0" eb="9">
      <t>８６８－００５７</t>
    </rPh>
    <phoneticPr fontId="4"/>
  </si>
  <si>
    <t>0966-23-2295</t>
  </si>
  <si>
    <t>0966-23-2296</t>
  </si>
  <si>
    <t>naoking.107@gmail.com</t>
  </si>
  <si>
    <t>松浦直生</t>
    <rPh sb="0" eb="2">
      <t>マツウラ</t>
    </rPh>
    <rPh sb="2" eb="3">
      <t>ナオ</t>
    </rPh>
    <rPh sb="3" eb="4">
      <t>イ</t>
    </rPh>
    <phoneticPr fontId="5"/>
  </si>
  <si>
    <t>090-8624-1469</t>
  </si>
  <si>
    <t>人吉市立第二中学校サッカー部</t>
    <rPh sb="0" eb="2">
      <t>ヒトヨシ</t>
    </rPh>
    <rPh sb="2" eb="4">
      <t>シリツ</t>
    </rPh>
    <rPh sb="4" eb="6">
      <t>ダイニ</t>
    </rPh>
    <rPh sb="6" eb="9">
      <t>チュウガッコウ</t>
    </rPh>
    <phoneticPr fontId="5"/>
  </si>
  <si>
    <t>熊本県人吉市上林町622番地</t>
    <rPh sb="0" eb="9">
      <t>８６８－００８１</t>
    </rPh>
    <rPh sb="12" eb="14">
      <t>バンチ</t>
    </rPh>
    <phoneticPr fontId="4"/>
  </si>
  <si>
    <t>0966-23-2297</t>
  </si>
  <si>
    <t>0966-23-2298</t>
  </si>
  <si>
    <t>ragga_ragga_n@yahoo.co.jp</t>
  </si>
  <si>
    <t>髙田琢朗</t>
    <rPh sb="0" eb="2">
      <t>タカタ</t>
    </rPh>
    <rPh sb="2" eb="4">
      <t>タクロウ</t>
    </rPh>
    <phoneticPr fontId="5"/>
  </si>
  <si>
    <t>090-6293-9233</t>
  </si>
  <si>
    <t>錦中学校サッカー部</t>
    <rPh sb="0" eb="1">
      <t>ニシキ</t>
    </rPh>
    <phoneticPr fontId="26"/>
  </si>
  <si>
    <t>熊本県球磨郡錦町一武1115</t>
    <rPh sb="0" eb="10">
      <t>868-0302</t>
    </rPh>
    <phoneticPr fontId="26"/>
  </si>
  <si>
    <t>西川　誠</t>
    <rPh sb="0" eb="2">
      <t>ニシカワ</t>
    </rPh>
    <rPh sb="3" eb="4">
      <t>マコト</t>
    </rPh>
    <phoneticPr fontId="26"/>
  </si>
  <si>
    <t>あさぎり中学校サッカー部</t>
    <rPh sb="4" eb="5">
      <t>チュウ</t>
    </rPh>
    <rPh sb="11" eb="12">
      <t>ブ</t>
    </rPh>
    <phoneticPr fontId="5"/>
  </si>
  <si>
    <t>熊本県球磨郡あさぎり町上北2144</t>
    <rPh sb="0" eb="13">
      <t>８６８－０４２２</t>
    </rPh>
    <phoneticPr fontId="4"/>
  </si>
  <si>
    <t>0966-47-0010</t>
  </si>
  <si>
    <t>0966-47-0690</t>
  </si>
  <si>
    <t>nakano@hitoyoshi-fc.jp</t>
  </si>
  <si>
    <t>asajhs2012football@gmail.com</t>
  </si>
  <si>
    <t>中野浩二</t>
    <rPh sb="0" eb="2">
      <t>ナカノ</t>
    </rPh>
    <rPh sb="2" eb="4">
      <t>コウジ</t>
    </rPh>
    <phoneticPr fontId="5"/>
  </si>
  <si>
    <t>090-2517-5006</t>
  </si>
  <si>
    <t>多良木中学校サッカー部</t>
    <rPh sb="0" eb="3">
      <t>タラギ</t>
    </rPh>
    <rPh sb="3" eb="6">
      <t>チュウガッコウ</t>
    </rPh>
    <phoneticPr fontId="5"/>
  </si>
  <si>
    <t>熊本県球磨郡多良木町大字多良木1736</t>
    <rPh sb="0" eb="3">
      <t>クマモトケン</t>
    </rPh>
    <rPh sb="3" eb="6">
      <t>クマグン</t>
    </rPh>
    <rPh sb="6" eb="10">
      <t>タラギマチ</t>
    </rPh>
    <rPh sb="10" eb="12">
      <t>オオアザ</t>
    </rPh>
    <rPh sb="12" eb="15">
      <t>タラキ</t>
    </rPh>
    <phoneticPr fontId="4"/>
  </si>
  <si>
    <t>0966-42-2024</t>
  </si>
  <si>
    <t>0966-42-3124</t>
  </si>
  <si>
    <t>力田淳一</t>
    <rPh sb="0" eb="2">
      <t>リキダ</t>
    </rPh>
    <rPh sb="2" eb="4">
      <t>ジュンイチ</t>
    </rPh>
    <phoneticPr fontId="5"/>
  </si>
  <si>
    <t>津奈木中学校サッカー部</t>
    <rPh sb="0" eb="3">
      <t>ツナギ</t>
    </rPh>
    <rPh sb="3" eb="6">
      <t>チュウガッコウ</t>
    </rPh>
    <rPh sb="10" eb="11">
      <t>ブ</t>
    </rPh>
    <phoneticPr fontId="5"/>
  </si>
  <si>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4"/>
  </si>
  <si>
    <t>0966-78-2019</t>
  </si>
  <si>
    <t>0966-78-2955</t>
  </si>
  <si>
    <t>tsu-chu@guitar.ocn.ne.jp</t>
  </si>
  <si>
    <t>米　新一</t>
    <rPh sb="0" eb="1">
      <t>ヨネ</t>
    </rPh>
    <rPh sb="2" eb="4">
      <t>シンイチ</t>
    </rPh>
    <phoneticPr fontId="5"/>
  </si>
  <si>
    <t>090-5384-1750</t>
  </si>
  <si>
    <t>バレイアSC U-15</t>
  </si>
  <si>
    <t>熊本県玉名郡長洲町清源寺418-1</t>
    <rPh sb="0" eb="12">
      <t>８６９－０１０５</t>
    </rPh>
    <phoneticPr fontId="4"/>
  </si>
  <si>
    <t>0968-78-6301</t>
  </si>
  <si>
    <t>vebspo2@yahoo.co.jp</t>
  </si>
  <si>
    <t>高野内豊久</t>
    <rPh sb="0" eb="3">
      <t>コウノウチ</t>
    </rPh>
    <rPh sb="3" eb="5">
      <t>トヨヒサ</t>
    </rPh>
    <phoneticPr fontId="4"/>
  </si>
  <si>
    <t>松橋中学校サッカー部</t>
    <rPh sb="0" eb="2">
      <t>マツバセ</t>
    </rPh>
    <rPh sb="2" eb="5">
      <t>チュウガッコウ</t>
    </rPh>
    <rPh sb="9" eb="10">
      <t>ブ</t>
    </rPh>
    <phoneticPr fontId="26"/>
  </si>
  <si>
    <t>熊本県宇城市松橋町松橋522-1</t>
    <rPh sb="0" eb="11">
      <t>８６９－０５０２</t>
    </rPh>
    <phoneticPr fontId="26"/>
  </si>
  <si>
    <t>宮崎泰裕</t>
    <rPh sb="0" eb="2">
      <t>ミヤザキ</t>
    </rPh>
    <rPh sb="2" eb="4">
      <t>ヤスヒロ</t>
    </rPh>
    <phoneticPr fontId="26"/>
  </si>
  <si>
    <t>田中良典</t>
    <rPh sb="0" eb="2">
      <t>タナカ</t>
    </rPh>
    <rPh sb="2" eb="4">
      <t>ヨシノリ</t>
    </rPh>
    <phoneticPr fontId="26"/>
  </si>
  <si>
    <t>UKI-C.FC</t>
  </si>
  <si>
    <t>熊本県宇城市松橋町南豊崎487-4</t>
    <rPh sb="0" eb="12">
      <t>８６９－０５４３</t>
    </rPh>
    <phoneticPr fontId="4"/>
  </si>
  <si>
    <t>0964-32-1280</t>
  </si>
  <si>
    <t>collina_uki@cb4.so-net.ne.jp</t>
  </si>
  <si>
    <t>岡　雅也</t>
    <rPh sb="0" eb="1">
      <t>オカ</t>
    </rPh>
    <rPh sb="2" eb="4">
      <t>マサヤ</t>
    </rPh>
    <phoneticPr fontId="4"/>
  </si>
  <si>
    <t>西村達也</t>
    <rPh sb="0" eb="2">
      <t>ニシムラ</t>
    </rPh>
    <rPh sb="2" eb="4">
      <t>タツヤ</t>
    </rPh>
    <phoneticPr fontId="4"/>
  </si>
  <si>
    <t>小川中学校サッカー部</t>
    <rPh sb="0" eb="2">
      <t>オガワ</t>
    </rPh>
    <rPh sb="2" eb="5">
      <t>チュウガッコウ</t>
    </rPh>
    <phoneticPr fontId="5"/>
  </si>
  <si>
    <t>熊本県宇城市小川町南部田287-2</t>
    <rPh sb="0" eb="12">
      <t>８６９－０６０５</t>
    </rPh>
    <phoneticPr fontId="4"/>
  </si>
  <si>
    <t>入江清次</t>
    <rPh sb="0" eb="2">
      <t>イリエ</t>
    </rPh>
    <rPh sb="2" eb="4">
      <t>キヨツグ</t>
    </rPh>
    <phoneticPr fontId="4"/>
  </si>
  <si>
    <t>下田功治</t>
    <rPh sb="0" eb="2">
      <t>シモダ</t>
    </rPh>
    <rPh sb="2" eb="4">
      <t>コウジ</t>
    </rPh>
    <phoneticPr fontId="4"/>
  </si>
  <si>
    <t>菊陽中学校サッカー部</t>
    <rPh sb="0" eb="2">
      <t>キクヨウ</t>
    </rPh>
    <rPh sb="2" eb="5">
      <t>チュウガッコウ</t>
    </rPh>
    <rPh sb="9" eb="10">
      <t>ブ</t>
    </rPh>
    <phoneticPr fontId="5"/>
  </si>
  <si>
    <t>熊本県菊池郡菊陽町久保田2786番地</t>
    <rPh sb="0" eb="12">
      <t>８６９－１１０３</t>
    </rPh>
    <rPh sb="16" eb="18">
      <t>バンチ</t>
    </rPh>
    <phoneticPr fontId="4"/>
  </si>
  <si>
    <t>096-232-2004</t>
  </si>
  <si>
    <t>096-232-1218</t>
  </si>
  <si>
    <t>ueda.y@kikuyo.ed.jp</t>
  </si>
  <si>
    <t>上田恭裕</t>
    <rPh sb="0" eb="2">
      <t>ウエダ</t>
    </rPh>
    <rPh sb="2" eb="4">
      <t>ヤスヒロ</t>
    </rPh>
    <phoneticPr fontId="5"/>
  </si>
  <si>
    <t>080-1718-1520</t>
  </si>
  <si>
    <t>甲斐　卓</t>
    <rPh sb="0" eb="2">
      <t>カイ</t>
    </rPh>
    <rPh sb="3" eb="4">
      <t>スグル</t>
    </rPh>
    <phoneticPr fontId="5"/>
  </si>
  <si>
    <t>090-5084-4191</t>
  </si>
  <si>
    <t>大津北中学校サッカー部</t>
    <rPh sb="0" eb="2">
      <t>オオツ</t>
    </rPh>
    <rPh sb="2" eb="3">
      <t>キタ</t>
    </rPh>
    <rPh sb="3" eb="6">
      <t>チュウガッコウ</t>
    </rPh>
    <phoneticPr fontId="4"/>
  </si>
  <si>
    <t>熊本県菊池郡大津町大津310</t>
    <rPh sb="0" eb="11">
      <t>８６９－１２３３</t>
    </rPh>
    <phoneticPr fontId="4"/>
  </si>
  <si>
    <t>本郷浩一</t>
    <rPh sb="0" eb="2">
      <t>ホンゴウ</t>
    </rPh>
    <rPh sb="2" eb="4">
      <t>コウイチ</t>
    </rPh>
    <phoneticPr fontId="4"/>
  </si>
  <si>
    <t>杉本　透</t>
    <rPh sb="0" eb="2">
      <t>スギモト</t>
    </rPh>
    <rPh sb="3" eb="4">
      <t>トオル</t>
    </rPh>
    <phoneticPr fontId="4"/>
  </si>
  <si>
    <t>三角中学校サッカー部</t>
    <rPh sb="0" eb="2">
      <t>サンカク</t>
    </rPh>
    <rPh sb="2" eb="5">
      <t>チュウガッコウ</t>
    </rPh>
    <rPh sb="9" eb="10">
      <t>ブ</t>
    </rPh>
    <phoneticPr fontId="5"/>
  </si>
  <si>
    <t>熊本県宇城市三角町波多2946番地</t>
    <rPh sb="0" eb="11">
      <t>８６９－３２０５</t>
    </rPh>
    <rPh sb="15" eb="17">
      <t>バンチ</t>
    </rPh>
    <phoneticPr fontId="4"/>
  </si>
  <si>
    <t>平野裕明</t>
    <rPh sb="0" eb="2">
      <t>ヒラノ</t>
    </rPh>
    <rPh sb="2" eb="4">
      <t>ヒロアキ</t>
    </rPh>
    <phoneticPr fontId="4"/>
  </si>
  <si>
    <t>大矢野中学校サッカー部</t>
    <rPh sb="0" eb="3">
      <t>オオヤノ</t>
    </rPh>
    <rPh sb="3" eb="6">
      <t>チュウガッコウ</t>
    </rPh>
    <rPh sb="10" eb="11">
      <t>ブ</t>
    </rPh>
    <phoneticPr fontId="26"/>
  </si>
  <si>
    <t>熊本県上天草市大矢野町中483番地</t>
    <rPh sb="0" eb="12">
      <t>８６９－３６０３</t>
    </rPh>
    <rPh sb="15" eb="17">
      <t>バンチ</t>
    </rPh>
    <phoneticPr fontId="26"/>
  </si>
  <si>
    <t>木村知裕</t>
    <rPh sb="0" eb="2">
      <t>キムラ</t>
    </rPh>
    <rPh sb="2" eb="3">
      <t>シ</t>
    </rPh>
    <rPh sb="3" eb="4">
      <t>ユウ</t>
    </rPh>
    <phoneticPr fontId="26"/>
  </si>
  <si>
    <t>橋口智充</t>
    <rPh sb="0" eb="2">
      <t>ハシグチ</t>
    </rPh>
    <rPh sb="2" eb="4">
      <t>トモミツ</t>
    </rPh>
    <phoneticPr fontId="26"/>
  </si>
  <si>
    <t>友添真也</t>
    <rPh sb="0" eb="1">
      <t>トモ</t>
    </rPh>
    <rPh sb="1" eb="2">
      <t>ゾ</t>
    </rPh>
    <rPh sb="2" eb="4">
      <t>シンヤ</t>
    </rPh>
    <phoneticPr fontId="26"/>
  </si>
  <si>
    <t>鏡中学校サッカー部</t>
    <rPh sb="0" eb="1">
      <t>カガミ</t>
    </rPh>
    <rPh sb="1" eb="2">
      <t>チュウ</t>
    </rPh>
    <rPh sb="2" eb="4">
      <t>ガッコウ</t>
    </rPh>
    <phoneticPr fontId="5"/>
  </si>
  <si>
    <t>熊本県八代市鏡町内田1038-1</t>
    <rPh sb="0" eb="10">
      <t>８６９－４２０２</t>
    </rPh>
    <phoneticPr fontId="4"/>
  </si>
  <si>
    <t>jhs-kagami@yatsushiro.jp</t>
  </si>
  <si>
    <t>堺　純</t>
    <rPh sb="0" eb="1">
      <t>サカイ</t>
    </rPh>
    <rPh sb="2" eb="3">
      <t>ジュン</t>
    </rPh>
    <phoneticPr fontId="4"/>
  </si>
  <si>
    <t>倉門芳忠</t>
    <rPh sb="0" eb="2">
      <t>クラカド</t>
    </rPh>
    <rPh sb="2" eb="4">
      <t>ヨシタダ</t>
    </rPh>
    <phoneticPr fontId="4"/>
  </si>
  <si>
    <t>熊本県八代郡氷川町栫1239-1</t>
    <rPh sb="0" eb="10">
      <t>８６９－４６０７</t>
    </rPh>
    <phoneticPr fontId="4"/>
  </si>
  <si>
    <t>光永誠司</t>
    <rPh sb="0" eb="2">
      <t>ミツナガ</t>
    </rPh>
    <rPh sb="2" eb="4">
      <t>セイジ</t>
    </rPh>
    <phoneticPr fontId="4"/>
  </si>
  <si>
    <t>千丁中学校</t>
    <rPh sb="0" eb="2">
      <t>センチョウ</t>
    </rPh>
    <rPh sb="2" eb="5">
      <t>チュウガッコウ</t>
    </rPh>
    <phoneticPr fontId="5"/>
  </si>
  <si>
    <t>熊本県八代市千丁町古閑出新2493-1</t>
    <rPh sb="0" eb="12">
      <t>８６９－４７０４</t>
    </rPh>
    <rPh sb="12" eb="13">
      <t>シン</t>
    </rPh>
    <phoneticPr fontId="26"/>
  </si>
  <si>
    <t>0965-46-0036</t>
  </si>
  <si>
    <t>0965-46-0086</t>
  </si>
  <si>
    <t>布田賢次郎</t>
    <rPh sb="0" eb="2">
      <t>ヌノタ</t>
    </rPh>
    <rPh sb="2" eb="5">
      <t>ケンジロウ</t>
    </rPh>
    <phoneticPr fontId="4"/>
  </si>
  <si>
    <t>福田一裕</t>
    <rPh sb="0" eb="2">
      <t>フクダ</t>
    </rPh>
    <rPh sb="2" eb="4">
      <t>カズヒロ</t>
    </rPh>
    <phoneticPr fontId="4"/>
  </si>
  <si>
    <t>長尾　宝</t>
    <rPh sb="0" eb="2">
      <t>ナガオ</t>
    </rPh>
    <rPh sb="3" eb="4">
      <t>タカラ</t>
    </rPh>
    <phoneticPr fontId="4"/>
  </si>
  <si>
    <t>竜北中学校サッカー部</t>
    <rPh sb="0" eb="2">
      <t>リュウホク</t>
    </rPh>
    <rPh sb="2" eb="5">
      <t>チュウガッコウ</t>
    </rPh>
    <phoneticPr fontId="5"/>
  </si>
  <si>
    <t>熊本県八代郡氷川町島地665</t>
    <rPh sb="0" eb="11">
      <t>８６９－４８１４</t>
    </rPh>
    <phoneticPr fontId="4"/>
  </si>
  <si>
    <t>0965-52-1504</t>
  </si>
  <si>
    <t>0965-52-2706</t>
  </si>
  <si>
    <t>山野孝昭</t>
    <rPh sb="0" eb="2">
      <t>ヤマノ</t>
    </rPh>
    <rPh sb="2" eb="4">
      <t>タカアキ</t>
    </rPh>
    <phoneticPr fontId="4"/>
  </si>
  <si>
    <t>芦北町立田浦中学校サッカー部</t>
    <rPh sb="0" eb="2">
      <t>アシキタ</t>
    </rPh>
    <rPh sb="2" eb="4">
      <t>チョウリツ</t>
    </rPh>
    <rPh sb="4" eb="6">
      <t>タノウラ</t>
    </rPh>
    <phoneticPr fontId="5"/>
  </si>
  <si>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4"/>
  </si>
  <si>
    <t>0966-87-0026</t>
  </si>
  <si>
    <t>0966-61-4300</t>
  </si>
  <si>
    <t>shin1gk@gmail.com</t>
  </si>
  <si>
    <t>樺島雅人</t>
    <rPh sb="2" eb="4">
      <t>マサト</t>
    </rPh>
    <phoneticPr fontId="4"/>
  </si>
  <si>
    <t>米　新一</t>
    <rPh sb="0" eb="1">
      <t>ヨネ</t>
    </rPh>
    <rPh sb="2" eb="4">
      <t>シンイチ</t>
    </rPh>
    <phoneticPr fontId="4"/>
  </si>
  <si>
    <t>大分市立大在中学校サッカー部</t>
    <rPh sb="0" eb="2">
      <t>オオイタ</t>
    </rPh>
    <rPh sb="2" eb="4">
      <t>シリツ</t>
    </rPh>
    <rPh sb="4" eb="6">
      <t>オオザイ</t>
    </rPh>
    <rPh sb="6" eb="9">
      <t>チュウガッコウ</t>
    </rPh>
    <phoneticPr fontId="4"/>
  </si>
  <si>
    <t>大分県大分市政所2602-12</t>
    <rPh sb="0" eb="8">
      <t>８７０－０２６８</t>
    </rPh>
    <phoneticPr fontId="4"/>
  </si>
  <si>
    <t>津崎雅彦</t>
    <rPh sb="0" eb="2">
      <t>ツサキ</t>
    </rPh>
    <rPh sb="2" eb="4">
      <t>マサヒコ</t>
    </rPh>
    <phoneticPr fontId="4"/>
  </si>
  <si>
    <t>大分県大分市角子原1005</t>
    <rPh sb="0" eb="9">
      <t>８７０－０２７１</t>
    </rPh>
    <phoneticPr fontId="26"/>
  </si>
  <si>
    <t>大分県大分市東上野10-6 リバーハイム102</t>
    <rPh sb="0" eb="9">
      <t>８７０－０３０６</t>
    </rPh>
    <phoneticPr fontId="4"/>
  </si>
  <si>
    <t>on_the_board_2002@yahoo.co.jp</t>
  </si>
  <si>
    <t>小林　覚</t>
    <rPh sb="0" eb="2">
      <t>コバヤシ</t>
    </rPh>
    <rPh sb="3" eb="4">
      <t>サトル</t>
    </rPh>
    <phoneticPr fontId="6"/>
  </si>
  <si>
    <t>090-5144-6543</t>
  </si>
  <si>
    <t>篠田公成</t>
    <rPh sb="0" eb="2">
      <t>シノダ</t>
    </rPh>
    <rPh sb="2" eb="4">
      <t>コウセイ</t>
    </rPh>
    <phoneticPr fontId="6"/>
  </si>
  <si>
    <t>090-1684-8395</t>
  </si>
  <si>
    <t>ヴェルスパ大分</t>
    <rPh sb="5" eb="7">
      <t>オオイタ</t>
    </rPh>
    <phoneticPr fontId="5"/>
  </si>
  <si>
    <t>大分県大分市二又町7　KYOEIビル　1F</t>
    <rPh sb="0" eb="9">
      <t>８７０－０８８７</t>
    </rPh>
    <phoneticPr fontId="4"/>
  </si>
  <si>
    <t>FCレガッテ</t>
  </si>
  <si>
    <t>大分県大分市古ケ鶴1-11-10</t>
    <rPh sb="0" eb="9">
      <t>８７０－０９３５</t>
    </rPh>
    <phoneticPr fontId="4"/>
  </si>
  <si>
    <t>097-551-8110</t>
  </si>
  <si>
    <t>fc_regate_oita@yahoo.co.jp</t>
  </si>
  <si>
    <t>幸野光将</t>
    <rPh sb="0" eb="2">
      <t>コウノ</t>
    </rPh>
    <rPh sb="2" eb="3">
      <t>ヒカリ</t>
    </rPh>
    <rPh sb="3" eb="4">
      <t>マサ</t>
    </rPh>
    <phoneticPr fontId="5"/>
  </si>
  <si>
    <t>070-5532-3718</t>
  </si>
  <si>
    <t>大分県大分市上宗方５６７－８７－５０６</t>
    <rPh sb="0" eb="9">
      <t>870-1152</t>
    </rPh>
    <phoneticPr fontId="26"/>
  </si>
  <si>
    <t>FC中津グラシアス2002</t>
  </si>
  <si>
    <t>福岡県築上郡吉富町幸子629-1</t>
    <rPh sb="0" eb="11">
      <t>８７１－０８２１</t>
    </rPh>
    <phoneticPr fontId="4"/>
  </si>
  <si>
    <t>松永　聡</t>
    <rPh sb="0" eb="2">
      <t>マツナガ</t>
    </rPh>
    <rPh sb="3" eb="4">
      <t>サトシ</t>
    </rPh>
    <phoneticPr fontId="4"/>
  </si>
  <si>
    <t>岩尾潤一郎</t>
    <rPh sb="0" eb="2">
      <t>イワオ</t>
    </rPh>
    <rPh sb="2" eb="5">
      <t>ジュンイチロウ</t>
    </rPh>
    <phoneticPr fontId="4"/>
  </si>
  <si>
    <t>別府フットボールクラブ．ミネルバ</t>
    <rPh sb="0" eb="2">
      <t>ベップ</t>
    </rPh>
    <phoneticPr fontId="4"/>
  </si>
  <si>
    <t>大分県別府市馬場１組１</t>
    <rPh sb="0" eb="8">
      <t>８７４－０８４７</t>
    </rPh>
    <rPh sb="9" eb="10">
      <t>クミ</t>
    </rPh>
    <phoneticPr fontId="4"/>
  </si>
  <si>
    <t>畑中賢三</t>
    <rPh sb="0" eb="2">
      <t>ハタナカ</t>
    </rPh>
    <rPh sb="2" eb="4">
      <t>ケンゾウ</t>
    </rPh>
    <phoneticPr fontId="4"/>
  </si>
  <si>
    <t>大分県佐伯市上岡1527-1</t>
    <rPh sb="0" eb="8">
      <t>８７６－００４５</t>
    </rPh>
    <phoneticPr fontId="26"/>
  </si>
  <si>
    <t>大谷伸二</t>
    <rPh sb="0" eb="2">
      <t>オオタニ</t>
    </rPh>
    <rPh sb="2" eb="4">
      <t>シンジ</t>
    </rPh>
    <phoneticPr fontId="11"/>
  </si>
  <si>
    <t>岐崎翔平</t>
    <rPh sb="0" eb="1">
      <t>チマタ</t>
    </rPh>
    <rPh sb="1" eb="2">
      <t>サキ</t>
    </rPh>
    <rPh sb="2" eb="3">
      <t>ショウ</t>
    </rPh>
    <rPh sb="3" eb="4">
      <t>ヒラ</t>
    </rPh>
    <phoneticPr fontId="26"/>
  </si>
  <si>
    <t>深田知秀</t>
    <rPh sb="0" eb="2">
      <t>フカダ</t>
    </rPh>
    <rPh sb="2" eb="4">
      <t>トモヒデ</t>
    </rPh>
    <phoneticPr fontId="26"/>
  </si>
  <si>
    <t>Vinculo大分U-15</t>
    <rPh sb="7" eb="9">
      <t>オオイタ</t>
    </rPh>
    <phoneticPr fontId="26"/>
  </si>
  <si>
    <t>大分県由布市挾間町北方581-9</t>
    <rPh sb="0" eb="11">
      <t>８７９－５５１８</t>
    </rPh>
    <phoneticPr fontId="26"/>
  </si>
  <si>
    <t>佐藤康之</t>
    <rPh sb="0" eb="2">
      <t>サトウ</t>
    </rPh>
    <rPh sb="2" eb="4">
      <t>ヤスユキ</t>
    </rPh>
    <phoneticPr fontId="26"/>
  </si>
  <si>
    <t>浅井純也</t>
    <rPh sb="0" eb="2">
      <t>アサイ</t>
    </rPh>
    <rPh sb="2" eb="4">
      <t>ジュンヤ</t>
    </rPh>
    <phoneticPr fontId="26"/>
  </si>
  <si>
    <t>旭スポーツFCジュニアユース</t>
  </si>
  <si>
    <t>宮崎県宮崎市下北方町下郷6096-5</t>
    <rPh sb="0" eb="10">
      <t>８８０－００３５</t>
    </rPh>
    <rPh sb="10" eb="12">
      <t>シモゴウ</t>
    </rPh>
    <phoneticPr fontId="4"/>
  </si>
  <si>
    <t>0985-31-1137</t>
  </si>
  <si>
    <t>0985-31-1150</t>
  </si>
  <si>
    <t>asahi_sports.com@axel.ocn.ne.jp</t>
  </si>
  <si>
    <t>細川康寛</t>
    <rPh sb="0" eb="2">
      <t>ホソカワ</t>
    </rPh>
    <rPh sb="2" eb="4">
      <t>ヤスヒロ</t>
    </rPh>
    <phoneticPr fontId="6"/>
  </si>
  <si>
    <t>090-9076-6057</t>
  </si>
  <si>
    <t>和田浩幸</t>
    <rPh sb="0" eb="2">
      <t>ワダ</t>
    </rPh>
    <rPh sb="2" eb="4">
      <t>ヒロユキ</t>
    </rPh>
    <phoneticPr fontId="4"/>
  </si>
  <si>
    <t>宮崎日本大学中学校サッカー部</t>
    <rPh sb="0" eb="2">
      <t>ミヤザキ</t>
    </rPh>
    <rPh sb="2" eb="4">
      <t>ニホン</t>
    </rPh>
    <rPh sb="4" eb="6">
      <t>ダイガク</t>
    </rPh>
    <rPh sb="6" eb="9">
      <t>チュウガッコウ</t>
    </rPh>
    <phoneticPr fontId="5"/>
  </si>
  <si>
    <t>宮崎県宮崎市島之内6822-2</t>
    <rPh sb="0" eb="9">
      <t>８８０－０１２１</t>
    </rPh>
    <phoneticPr fontId="4"/>
  </si>
  <si>
    <t>0985-39-1121</t>
  </si>
  <si>
    <t>0985-39-1516</t>
  </si>
  <si>
    <t>田野矩大</t>
    <rPh sb="0" eb="2">
      <t>タノ</t>
    </rPh>
    <rPh sb="2" eb="3">
      <t>ツネ</t>
    </rPh>
    <rPh sb="3" eb="4">
      <t>ダイ</t>
    </rPh>
    <phoneticPr fontId="5"/>
  </si>
  <si>
    <t>宮崎市立住吉中学校サッカー部</t>
    <rPh sb="0" eb="2">
      <t>ミヤザキ</t>
    </rPh>
    <rPh sb="2" eb="4">
      <t>シリツ</t>
    </rPh>
    <rPh sb="4" eb="6">
      <t>スミヨシ</t>
    </rPh>
    <rPh sb="6" eb="9">
      <t>チュウガッコウ</t>
    </rPh>
    <phoneticPr fontId="4"/>
  </si>
  <si>
    <t>宮崎県宮崎市島之内7608</t>
    <rPh sb="0" eb="9">
      <t>８８０－０１２１</t>
    </rPh>
    <phoneticPr fontId="4"/>
  </si>
  <si>
    <t>河上健悟</t>
    <rPh sb="0" eb="2">
      <t>カワカミ</t>
    </rPh>
    <rPh sb="2" eb="4">
      <t>ケンゴ</t>
    </rPh>
    <phoneticPr fontId="4"/>
  </si>
  <si>
    <t>宮崎市立檍中学校サッカー部</t>
    <rPh sb="0" eb="2">
      <t>ミヤザキ</t>
    </rPh>
    <rPh sb="2" eb="4">
      <t>シリツ</t>
    </rPh>
    <rPh sb="4" eb="5">
      <t>アオキ</t>
    </rPh>
    <rPh sb="5" eb="8">
      <t>チュウガッコウ</t>
    </rPh>
    <rPh sb="12" eb="13">
      <t>ブ</t>
    </rPh>
    <phoneticPr fontId="5"/>
  </si>
  <si>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4"/>
  </si>
  <si>
    <t>aoki-c-52@mcnet.ed.jp</t>
  </si>
  <si>
    <t>中平光彦</t>
    <rPh sb="0" eb="2">
      <t>ナカヒラ</t>
    </rPh>
    <rPh sb="2" eb="4">
      <t>ミツヒコ</t>
    </rPh>
    <phoneticPr fontId="4"/>
  </si>
  <si>
    <t>太陽SC宮崎</t>
  </si>
  <si>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4"/>
  </si>
  <si>
    <t>0985-83-0130</t>
  </si>
  <si>
    <t>miyazakichuou1@taiyo-sports.com</t>
  </si>
  <si>
    <t>河崎憲一郎</t>
    <rPh sb="0" eb="2">
      <t>カワサキ</t>
    </rPh>
    <rPh sb="2" eb="5">
      <t>ケンイチロウ</t>
    </rPh>
    <phoneticPr fontId="4"/>
  </si>
  <si>
    <t>宮崎県宮崎市田吉4374-2</t>
    <rPh sb="0" eb="8">
      <t>８８０－０９１１</t>
    </rPh>
    <phoneticPr fontId="4"/>
  </si>
  <si>
    <t>稲田義章</t>
    <rPh sb="0" eb="2">
      <t>イナダ</t>
    </rPh>
    <rPh sb="2" eb="4">
      <t>ヨシアキ</t>
    </rPh>
    <phoneticPr fontId="4"/>
  </si>
  <si>
    <t>大西健介</t>
    <rPh sb="0" eb="2">
      <t>オオニシ</t>
    </rPh>
    <rPh sb="2" eb="4">
      <t>ケンスケ</t>
    </rPh>
    <phoneticPr fontId="4"/>
  </si>
  <si>
    <t>宮崎市立大塚中学校サッカー部</t>
    <rPh sb="0" eb="2">
      <t>ミヤザキ</t>
    </rPh>
    <rPh sb="2" eb="4">
      <t>シリツ</t>
    </rPh>
    <rPh sb="4" eb="6">
      <t>オオツカ</t>
    </rPh>
    <rPh sb="6" eb="9">
      <t>チュウガッコウ</t>
    </rPh>
    <phoneticPr fontId="5"/>
  </si>
  <si>
    <t>宮崎県宮崎市大塚町鎌ヶ迫2296</t>
    <rPh sb="0" eb="9">
      <t>８８０－０９５１</t>
    </rPh>
    <rPh sb="9" eb="10">
      <t>カマ</t>
    </rPh>
    <rPh sb="11" eb="12">
      <t>セマ</t>
    </rPh>
    <phoneticPr fontId="4"/>
  </si>
  <si>
    <t>0985-47-1130</t>
  </si>
  <si>
    <t>0985-47-1131</t>
  </si>
  <si>
    <t>佐原大祐</t>
    <rPh sb="0" eb="2">
      <t>サハラ</t>
    </rPh>
    <rPh sb="2" eb="4">
      <t>ダイスケ</t>
    </rPh>
    <phoneticPr fontId="5"/>
  </si>
  <si>
    <t>金丸　誠</t>
    <rPh sb="0" eb="2">
      <t>カネマル</t>
    </rPh>
    <rPh sb="3" eb="4">
      <t>マコト</t>
    </rPh>
    <phoneticPr fontId="5"/>
  </si>
  <si>
    <t>延岡学園高校</t>
    <rPh sb="0" eb="2">
      <t>ノベオカ</t>
    </rPh>
    <rPh sb="2" eb="4">
      <t>ガクエン</t>
    </rPh>
    <rPh sb="4" eb="6">
      <t>コウコウ</t>
    </rPh>
    <phoneticPr fontId="26"/>
  </si>
  <si>
    <t>宮崎県延岡市大峡町7820</t>
    <rPh sb="0" eb="9">
      <t>８８２－０００１</t>
    </rPh>
    <phoneticPr fontId="26"/>
  </si>
  <si>
    <t>大羽</t>
    <rPh sb="0" eb="1">
      <t>オオ</t>
    </rPh>
    <rPh sb="1" eb="2">
      <t>ハネ</t>
    </rPh>
    <phoneticPr fontId="26"/>
  </si>
  <si>
    <t>延岡市立西階中学校サッカー部</t>
    <rPh sb="0" eb="2">
      <t>ノベオカ</t>
    </rPh>
    <rPh sb="2" eb="4">
      <t>シリツ</t>
    </rPh>
    <rPh sb="4" eb="5">
      <t>ニシ</t>
    </rPh>
    <rPh sb="5" eb="6">
      <t>カイ</t>
    </rPh>
    <rPh sb="6" eb="9">
      <t>チュウガッコウ</t>
    </rPh>
    <phoneticPr fontId="5"/>
  </si>
  <si>
    <t>宮崎県延岡市西階町１丁目4042番地3</t>
    <rPh sb="0" eb="9">
      <t>８８２－０８０４</t>
    </rPh>
    <rPh sb="10" eb="12">
      <t>チョウメ</t>
    </rPh>
    <rPh sb="16" eb="18">
      <t>バンチ</t>
    </rPh>
    <phoneticPr fontId="4"/>
  </si>
  <si>
    <t>0982-21-5851</t>
  </si>
  <si>
    <t>0982-21-5852</t>
  </si>
  <si>
    <t>岡富中学校サッカー部</t>
    <rPh sb="0" eb="1">
      <t>オカ</t>
    </rPh>
    <rPh sb="1" eb="2">
      <t>トミ</t>
    </rPh>
    <rPh sb="2" eb="5">
      <t>チュウガッコウ</t>
    </rPh>
    <phoneticPr fontId="4"/>
  </si>
  <si>
    <t>宮崎県延岡市本小路75-2</t>
    <rPh sb="0" eb="9">
      <t>８８２－０８１２</t>
    </rPh>
    <phoneticPr fontId="4"/>
  </si>
  <si>
    <t>牧野泰佑</t>
    <rPh sb="0" eb="2">
      <t>マキノ</t>
    </rPh>
    <rPh sb="2" eb="4">
      <t>ヤスヒロ</t>
    </rPh>
    <phoneticPr fontId="4"/>
  </si>
  <si>
    <t>プログレッソ日向FC</t>
  </si>
  <si>
    <t>宮崎県日向市塩見8547</t>
    <rPh sb="0" eb="8">
      <t>８８３－００３３</t>
    </rPh>
    <phoneticPr fontId="4"/>
  </si>
  <si>
    <t>0982-53-0109</t>
  </si>
  <si>
    <t>kou_seri6854@ybb.ne.jp</t>
  </si>
  <si>
    <t>芹ケ野功一</t>
    <rPh sb="0" eb="3">
      <t>セリガノ</t>
    </rPh>
    <rPh sb="3" eb="5">
      <t>コウイチ</t>
    </rPh>
    <phoneticPr fontId="4"/>
  </si>
  <si>
    <t>黒田史也</t>
    <rPh sb="0" eb="2">
      <t>クロダ</t>
    </rPh>
    <rPh sb="2" eb="4">
      <t>フミヤ</t>
    </rPh>
    <phoneticPr fontId="4"/>
  </si>
  <si>
    <t>東　大佑</t>
    <rPh sb="0" eb="1">
      <t>ヒガシ</t>
    </rPh>
    <rPh sb="2" eb="4">
      <t>ダイスケ</t>
    </rPh>
    <phoneticPr fontId="4"/>
  </si>
  <si>
    <t>日向市立日向中学校サッカー部</t>
    <rPh sb="0" eb="4">
      <t>ヒュウガシリツ</t>
    </rPh>
    <rPh sb="4" eb="6">
      <t>ヒュウガ</t>
    </rPh>
    <rPh sb="6" eb="8">
      <t>チュウガク</t>
    </rPh>
    <rPh sb="8" eb="9">
      <t>コウ</t>
    </rPh>
    <rPh sb="13" eb="14">
      <t>ブ</t>
    </rPh>
    <phoneticPr fontId="26"/>
  </si>
  <si>
    <t>宮崎県日向市富高733番地4</t>
    <rPh sb="0" eb="8">
      <t>８８３－００３４</t>
    </rPh>
    <rPh sb="11" eb="13">
      <t>バンチ</t>
    </rPh>
    <phoneticPr fontId="26"/>
  </si>
  <si>
    <t>丸山久志</t>
    <rPh sb="0" eb="2">
      <t>マルヤマ</t>
    </rPh>
    <rPh sb="2" eb="3">
      <t>ヒサシ</t>
    </rPh>
    <rPh sb="3" eb="4">
      <t>シ</t>
    </rPh>
    <phoneticPr fontId="26"/>
  </si>
  <si>
    <t>都城市立沖水中学校サッカー部</t>
    <rPh sb="4" eb="5">
      <t>オキ</t>
    </rPh>
    <rPh sb="5" eb="6">
      <t>スイ</t>
    </rPh>
    <rPh sb="6" eb="9">
      <t>チュウガッコウ</t>
    </rPh>
    <rPh sb="13" eb="14">
      <t>ブ</t>
    </rPh>
    <phoneticPr fontId="5"/>
  </si>
  <si>
    <t>宮崎県都城市都北町5615番地</t>
    <rPh sb="0" eb="9">
      <t>８８５－０００４</t>
    </rPh>
    <rPh sb="13" eb="15">
      <t>バンチ</t>
    </rPh>
    <phoneticPr fontId="4"/>
  </si>
  <si>
    <t>0986-38-1335</t>
  </si>
  <si>
    <t>0986-38-6760</t>
  </si>
  <si>
    <t>okichusoccer@yahoo.co.jp</t>
  </si>
  <si>
    <t>森山剛浩</t>
    <rPh sb="0" eb="2">
      <t>モリヤマ</t>
    </rPh>
    <rPh sb="2" eb="3">
      <t>ツヨシ</t>
    </rPh>
    <rPh sb="3" eb="4">
      <t>ヒロ</t>
    </rPh>
    <phoneticPr fontId="5"/>
  </si>
  <si>
    <t>090-8411-8772</t>
  </si>
  <si>
    <t>下野　剛</t>
    <rPh sb="0" eb="2">
      <t>シモノ</t>
    </rPh>
    <rPh sb="3" eb="4">
      <t>ツヨシ</t>
    </rPh>
    <phoneticPr fontId="5"/>
  </si>
  <si>
    <t>090-8351-1781</t>
  </si>
  <si>
    <t>宮崎県都城市千町4962</t>
    <rPh sb="0" eb="8">
      <t>885-0015</t>
    </rPh>
    <phoneticPr fontId="26"/>
  </si>
  <si>
    <t>本田竜太</t>
    <rPh sb="0" eb="2">
      <t>ホンダ</t>
    </rPh>
    <rPh sb="2" eb="4">
      <t>リュウタ</t>
    </rPh>
    <phoneticPr fontId="5"/>
  </si>
  <si>
    <t>090-5020-6206</t>
  </si>
  <si>
    <t>都城市立姫城中学校サッカー部</t>
    <rPh sb="4" eb="5">
      <t>ヒメ</t>
    </rPh>
    <rPh sb="5" eb="6">
      <t>ジョウ</t>
    </rPh>
    <rPh sb="6" eb="9">
      <t>チュウガッコウ</t>
    </rPh>
    <rPh sb="13" eb="14">
      <t>ブ</t>
    </rPh>
    <phoneticPr fontId="5"/>
  </si>
  <si>
    <t>川口裕之</t>
    <rPh sb="0" eb="2">
      <t>カワグチ</t>
    </rPh>
    <rPh sb="2" eb="4">
      <t>ヒロユキ</t>
    </rPh>
    <phoneticPr fontId="26"/>
  </si>
  <si>
    <t>都城市立西中学校サッカー部</t>
    <rPh sb="6" eb="8">
      <t>ガッコウ</t>
    </rPh>
    <phoneticPr fontId="5"/>
  </si>
  <si>
    <t>宮崎県都城市都原町7707</t>
    <rPh sb="0" eb="9">
      <t>８８５－００９４</t>
    </rPh>
    <phoneticPr fontId="4"/>
  </si>
  <si>
    <t>0986-24-1128</t>
  </si>
  <si>
    <t>宮崎県小林市南西方2053-15</t>
    <rPh sb="0" eb="9">
      <t>８８６－０００５</t>
    </rPh>
    <phoneticPr fontId="26"/>
  </si>
  <si>
    <t>spkz85a9@hb.tp1.jp</t>
  </si>
  <si>
    <t>冨満　茂</t>
    <rPh sb="0" eb="1">
      <t>トミ</t>
    </rPh>
    <rPh sb="1" eb="2">
      <t>マン</t>
    </rPh>
    <rPh sb="3" eb="4">
      <t>シゲル</t>
    </rPh>
    <phoneticPr fontId="26"/>
  </si>
  <si>
    <t>大坪和政</t>
    <rPh sb="0" eb="2">
      <t>オオツボ</t>
    </rPh>
    <rPh sb="2" eb="4">
      <t>カズマサ</t>
    </rPh>
    <phoneticPr fontId="26"/>
  </si>
  <si>
    <t>宮崎県日南市吾田東3-5-1</t>
    <rPh sb="0" eb="9">
      <t>887-0041</t>
    </rPh>
    <phoneticPr fontId="26"/>
  </si>
  <si>
    <t>根本一也</t>
    <rPh sb="0" eb="2">
      <t>ネモト</t>
    </rPh>
    <rPh sb="2" eb="4">
      <t>カズヤ</t>
    </rPh>
    <phoneticPr fontId="26"/>
  </si>
  <si>
    <t>宮崎県延岡市土々呂町３丁目846-29</t>
    <rPh sb="0" eb="10">
      <t>８８９－０５１３</t>
    </rPh>
    <rPh sb="11" eb="13">
      <t>チョウメ</t>
    </rPh>
    <phoneticPr fontId="4"/>
  </si>
  <si>
    <t>0982-40-5635</t>
  </si>
  <si>
    <t>fortuna@izm.bbiq.jp</t>
  </si>
  <si>
    <t>清水則吉</t>
    <rPh sb="0" eb="2">
      <t>シミズ</t>
    </rPh>
    <rPh sb="2" eb="4">
      <t>ノリヨシ</t>
    </rPh>
    <phoneticPr fontId="4"/>
  </si>
  <si>
    <t>奈須秀司</t>
    <rPh sb="0" eb="2">
      <t>ナス</t>
    </rPh>
    <rPh sb="2" eb="4">
      <t>ヒデジ</t>
    </rPh>
    <phoneticPr fontId="4"/>
  </si>
  <si>
    <t>児湯SC</t>
    <rPh sb="0" eb="2">
      <t>コユ</t>
    </rPh>
    <phoneticPr fontId="4"/>
  </si>
  <si>
    <t>宮崎県児湯郡川南町川南3390</t>
    <rPh sb="0" eb="11">
      <t>８８９－１３０１</t>
    </rPh>
    <phoneticPr fontId="4"/>
  </si>
  <si>
    <t>福元智祐</t>
    <rPh sb="0" eb="2">
      <t>フクモト</t>
    </rPh>
    <rPh sb="2" eb="4">
      <t>トモヒロ</t>
    </rPh>
    <phoneticPr fontId="4"/>
  </si>
  <si>
    <t>テゲバジャーロ宮崎</t>
    <rPh sb="7" eb="9">
      <t>ミヤザキ</t>
    </rPh>
    <phoneticPr fontId="26"/>
  </si>
  <si>
    <t>宮崎県宮崎市清武町加納乙463-13 智建ビル108</t>
    <rPh sb="0" eb="11">
      <t>８８９－１６０５</t>
    </rPh>
    <rPh sb="11" eb="12">
      <t>オツ</t>
    </rPh>
    <rPh sb="19" eb="20">
      <t>トモ</t>
    </rPh>
    <rPh sb="20" eb="21">
      <t>ケン</t>
    </rPh>
    <phoneticPr fontId="4"/>
  </si>
  <si>
    <t>0985-71-4000</t>
  </si>
  <si>
    <t>藤山大輔</t>
    <rPh sb="0" eb="2">
      <t>フジヤマ</t>
    </rPh>
    <rPh sb="2" eb="4">
      <t>ダイスケ</t>
    </rPh>
    <phoneticPr fontId="5"/>
  </si>
  <si>
    <t>アリーバFC</t>
  </si>
  <si>
    <t>宮崎県宮崎市清武町加納甲2356-2</t>
    <rPh sb="0" eb="11">
      <t>８８９－１６０５</t>
    </rPh>
    <rPh sb="11" eb="12">
      <t>コウ</t>
    </rPh>
    <phoneticPr fontId="4"/>
  </si>
  <si>
    <t>0985-67-4332</t>
  </si>
  <si>
    <t>日高勇二</t>
    <rPh sb="0" eb="2">
      <t>ヒダカ</t>
    </rPh>
    <rPh sb="2" eb="4">
      <t>ユウジ</t>
    </rPh>
    <phoneticPr fontId="4"/>
  </si>
  <si>
    <t>日高大樹</t>
    <rPh sb="0" eb="2">
      <t>ヒダカ</t>
    </rPh>
    <rPh sb="2" eb="4">
      <t>ダイキ</t>
    </rPh>
    <phoneticPr fontId="4"/>
  </si>
  <si>
    <t>三股中学校サッカー部</t>
    <rPh sb="0" eb="2">
      <t>ミツマタ</t>
    </rPh>
    <rPh sb="2" eb="5">
      <t>チュウガッコウ</t>
    </rPh>
    <rPh sb="9" eb="10">
      <t>ブ</t>
    </rPh>
    <phoneticPr fontId="26"/>
  </si>
  <si>
    <t>宮崎県北諸県郡三股町樺山3548</t>
    <rPh sb="0" eb="12">
      <t>889-1901</t>
    </rPh>
    <phoneticPr fontId="26"/>
  </si>
  <si>
    <t>セレソン都城FC</t>
  </si>
  <si>
    <t>宮崎県北諸県郡三股町樺山3276番地14</t>
    <rPh sb="0" eb="12">
      <t>８８９－１９０１</t>
    </rPh>
    <rPh sb="16" eb="18">
      <t>バンチ</t>
    </rPh>
    <phoneticPr fontId="4"/>
  </si>
  <si>
    <t>0986-51-3773</t>
  </si>
  <si>
    <t>qtpms268@ybb.ne.jp</t>
  </si>
  <si>
    <t>中山新吾</t>
    <rPh sb="0" eb="2">
      <t>ナカヤマ</t>
    </rPh>
    <rPh sb="2" eb="4">
      <t>シンゴ</t>
    </rPh>
    <phoneticPr fontId="5"/>
  </si>
  <si>
    <t>090-8834-8282</t>
  </si>
  <si>
    <t>宮崎県宮崎市学園木花台北2-11-10</t>
    <rPh sb="0" eb="12">
      <t>８８９－２１５２</t>
    </rPh>
    <phoneticPr fontId="4"/>
  </si>
  <si>
    <t>0985-58-1881</t>
  </si>
  <si>
    <t>南園芳雄</t>
    <rPh sb="0" eb="2">
      <t>ミナミゾノ</t>
    </rPh>
    <rPh sb="2" eb="4">
      <t>ヨシオ</t>
    </rPh>
    <phoneticPr fontId="4"/>
  </si>
  <si>
    <t>三浦真裕</t>
    <rPh sb="0" eb="2">
      <t>ミウラ</t>
    </rPh>
    <rPh sb="2" eb="3">
      <t>マコト</t>
    </rPh>
    <phoneticPr fontId="4"/>
  </si>
  <si>
    <t>木花中学校サッカー部</t>
    <rPh sb="9" eb="10">
      <t>ブ</t>
    </rPh>
    <phoneticPr fontId="26"/>
  </si>
  <si>
    <t>宮崎県宮崎市学園木花台南1丁目1番地</t>
    <rPh sb="0" eb="12">
      <t>889-2153</t>
    </rPh>
    <rPh sb="13" eb="15">
      <t>チョウメ</t>
    </rPh>
    <rPh sb="16" eb="17">
      <t>バン</t>
    </rPh>
    <rPh sb="17" eb="18">
      <t>チ</t>
    </rPh>
    <phoneticPr fontId="26"/>
  </si>
  <si>
    <t>kibana-c-33@mcnet.ed.jp</t>
  </si>
  <si>
    <t>えびの市立真幸中学校サッカー部</t>
    <rPh sb="3" eb="5">
      <t>シリツ</t>
    </rPh>
    <rPh sb="5" eb="6">
      <t>マ</t>
    </rPh>
    <rPh sb="6" eb="7">
      <t>コウ</t>
    </rPh>
    <rPh sb="7" eb="10">
      <t>チュウガッコウ</t>
    </rPh>
    <rPh sb="14" eb="15">
      <t>ブ</t>
    </rPh>
    <phoneticPr fontId="5"/>
  </si>
  <si>
    <t>宮崎県えびの市向江850</t>
    <rPh sb="0" eb="9">
      <t>８８９－４１５１</t>
    </rPh>
    <phoneticPr fontId="4"/>
  </si>
  <si>
    <t>0984-37-1150</t>
  </si>
  <si>
    <t>0984-37-1158</t>
  </si>
  <si>
    <t>masakijhsc@miyazaki-c.ed.jp</t>
  </si>
  <si>
    <t>西畑洋和</t>
    <rPh sb="0" eb="2">
      <t>ニシハタ</t>
    </rPh>
    <rPh sb="2" eb="3">
      <t>ヨウ</t>
    </rPh>
    <rPh sb="3" eb="4">
      <t>カズ</t>
    </rPh>
    <phoneticPr fontId="5"/>
  </si>
  <si>
    <t>090-1925-8175</t>
  </si>
  <si>
    <t>今屋敷浩司</t>
    <rPh sb="0" eb="1">
      <t>イマ</t>
    </rPh>
    <rPh sb="1" eb="3">
      <t>ヤシキ</t>
    </rPh>
    <rPh sb="3" eb="5">
      <t>コウジ</t>
    </rPh>
    <phoneticPr fontId="4"/>
  </si>
  <si>
    <t>えびの市立加久藤中学校サッカー部</t>
    <rPh sb="3" eb="5">
      <t>シリツ</t>
    </rPh>
    <rPh sb="5" eb="8">
      <t>カクトウ</t>
    </rPh>
    <rPh sb="8" eb="11">
      <t>チュウガッコウ</t>
    </rPh>
    <rPh sb="15" eb="16">
      <t>ブ</t>
    </rPh>
    <phoneticPr fontId="5"/>
  </si>
  <si>
    <t>宮崎県えびの市栗下1269-1</t>
    <rPh sb="0" eb="9">
      <t>８８９－４２２１</t>
    </rPh>
    <phoneticPr fontId="4"/>
  </si>
  <si>
    <t>0984-35-1353</t>
  </si>
  <si>
    <t>0984-35-1356</t>
  </si>
  <si>
    <t>kakutofootball@yahoo.co.jp</t>
  </si>
  <si>
    <t>拂山芳輝</t>
    <rPh sb="0" eb="1">
      <t>ハラ</t>
    </rPh>
    <rPh sb="1" eb="2">
      <t>ヤマ</t>
    </rPh>
    <rPh sb="2" eb="4">
      <t>ヨシテル</t>
    </rPh>
    <phoneticPr fontId="5"/>
  </si>
  <si>
    <t>090-3412-2640</t>
  </si>
  <si>
    <t>野邊裕貴</t>
    <rPh sb="0" eb="1">
      <t>ノ</t>
    </rPh>
    <rPh sb="2" eb="4">
      <t>ヒロタカ</t>
    </rPh>
    <phoneticPr fontId="5"/>
  </si>
  <si>
    <t>080-5212-9688</t>
  </si>
  <si>
    <t>黒木</t>
    <rPh sb="0" eb="2">
      <t>クロキ</t>
    </rPh>
    <phoneticPr fontId="4"/>
  </si>
  <si>
    <t>都城市立山田中学校サッカー部</t>
    <rPh sb="0" eb="2">
      <t>ミヤコノジョウ</t>
    </rPh>
    <rPh sb="2" eb="3">
      <t>シ</t>
    </rPh>
    <rPh sb="3" eb="4">
      <t>リツ</t>
    </rPh>
    <rPh sb="4" eb="5">
      <t>ヤマ</t>
    </rPh>
    <rPh sb="5" eb="6">
      <t>ダ</t>
    </rPh>
    <phoneticPr fontId="5"/>
  </si>
  <si>
    <t>宮崎県都城市山田町山田2189-1</t>
    <rPh sb="0" eb="11">
      <t>８８９－４６０１</t>
    </rPh>
    <phoneticPr fontId="4"/>
  </si>
  <si>
    <t>0986-64-3804</t>
  </si>
  <si>
    <t>黒木哲史</t>
    <rPh sb="0" eb="2">
      <t>クロキ</t>
    </rPh>
    <rPh sb="2" eb="4">
      <t>テツシ</t>
    </rPh>
    <phoneticPr fontId="5"/>
  </si>
  <si>
    <t>中水流和久</t>
    <rPh sb="0" eb="1">
      <t>ナカ</t>
    </rPh>
    <rPh sb="1" eb="2">
      <t>ミズ</t>
    </rPh>
    <rPh sb="2" eb="3">
      <t>ナガ</t>
    </rPh>
    <rPh sb="3" eb="5">
      <t>カズヒサ</t>
    </rPh>
    <phoneticPr fontId="4"/>
  </si>
  <si>
    <t>チェステレラ鹿児島FC</t>
    <rPh sb="6" eb="9">
      <t>カゴシマ</t>
    </rPh>
    <phoneticPr fontId="26"/>
  </si>
  <si>
    <t>鹿児島県鹿児島市小野２丁目14-16</t>
    <rPh sb="0" eb="10">
      <t>890-0021</t>
    </rPh>
    <rPh sb="11" eb="13">
      <t>チョウメ</t>
    </rPh>
    <phoneticPr fontId="26"/>
  </si>
  <si>
    <t>藤崎信也</t>
    <rPh sb="0" eb="2">
      <t>フジサキ</t>
    </rPh>
    <rPh sb="2" eb="4">
      <t>シンヤ</t>
    </rPh>
    <phoneticPr fontId="26"/>
  </si>
  <si>
    <t>明和中学校サッカー部</t>
    <rPh sb="0" eb="2">
      <t>メイワ</t>
    </rPh>
    <rPh sb="2" eb="5">
      <t>チュウガッコウ</t>
    </rPh>
    <phoneticPr fontId="26"/>
  </si>
  <si>
    <t>鹿児島県鹿児島市明和２丁目2-1</t>
    <rPh sb="0" eb="10">
      <t>８９０－００２４</t>
    </rPh>
    <rPh sb="11" eb="13">
      <t>チョウメ</t>
    </rPh>
    <phoneticPr fontId="26"/>
  </si>
  <si>
    <t>上野浩史</t>
    <rPh sb="0" eb="2">
      <t>ウエノ</t>
    </rPh>
    <rPh sb="2" eb="4">
      <t>ヒロフミ</t>
    </rPh>
    <phoneticPr fontId="26"/>
  </si>
  <si>
    <t>開　貴大</t>
    <rPh sb="0" eb="1">
      <t>ヒラ</t>
    </rPh>
    <rPh sb="2" eb="3">
      <t>タカ</t>
    </rPh>
    <rPh sb="3" eb="4">
      <t>ダイ</t>
    </rPh>
    <phoneticPr fontId="26"/>
  </si>
  <si>
    <t>鹿児島市立西陵中学校サッカー部</t>
    <rPh sb="0" eb="3">
      <t>カゴシマ</t>
    </rPh>
    <rPh sb="3" eb="5">
      <t>シリツ</t>
    </rPh>
    <rPh sb="5" eb="7">
      <t>セイリョウ</t>
    </rPh>
    <rPh sb="7" eb="10">
      <t>チュウガッコウ</t>
    </rPh>
    <phoneticPr fontId="4"/>
  </si>
  <si>
    <t>鹿児島県鹿児島市西陵５丁目１３番１号</t>
    <rPh sb="0" eb="10">
      <t>８９０－００３２</t>
    </rPh>
    <rPh sb="11" eb="13">
      <t>チョウメ</t>
    </rPh>
    <rPh sb="15" eb="16">
      <t>バン</t>
    </rPh>
    <rPh sb="17" eb="18">
      <t>ゴウ</t>
    </rPh>
    <phoneticPr fontId="4"/>
  </si>
  <si>
    <t>桐野真理子</t>
    <rPh sb="0" eb="2">
      <t>キリノ</t>
    </rPh>
    <rPh sb="2" eb="5">
      <t>マリコ</t>
    </rPh>
    <phoneticPr fontId="4"/>
  </si>
  <si>
    <t>鹿児島スポーツクラブ</t>
    <rPh sb="0" eb="3">
      <t>カゴシマ</t>
    </rPh>
    <phoneticPr fontId="5"/>
  </si>
  <si>
    <t>鹿児島県鹿児島市田上台4-45-18</t>
    <rPh sb="0" eb="11">
      <t>８９０－００３６</t>
    </rPh>
    <phoneticPr fontId="4"/>
  </si>
  <si>
    <t>099-275-4000</t>
  </si>
  <si>
    <t>shonet@vega.ocn.ne.jp</t>
  </si>
  <si>
    <t>福永　翔</t>
    <rPh sb="0" eb="2">
      <t>フクナガ</t>
    </rPh>
    <rPh sb="3" eb="4">
      <t>ショウ</t>
    </rPh>
    <phoneticPr fontId="5"/>
  </si>
  <si>
    <t>090-7536-9135</t>
  </si>
  <si>
    <t>鹿児島ユナイテッドFC</t>
    <rPh sb="0" eb="3">
      <t>カゴシマ</t>
    </rPh>
    <phoneticPr fontId="5"/>
  </si>
  <si>
    <t>鹿児島県鹿児島市鴨池新町39-11</t>
    <rPh sb="0" eb="12">
      <t>８９０－００６４</t>
    </rPh>
    <phoneticPr fontId="4"/>
  </si>
  <si>
    <t>099-812-6370</t>
  </si>
  <si>
    <t>099-812-6371</t>
  </si>
  <si>
    <t>school@k-sapo.com</t>
  </si>
  <si>
    <t>栗山裕貴</t>
    <rPh sb="0" eb="2">
      <t>クリヤマ</t>
    </rPh>
    <rPh sb="2" eb="4">
      <t>ヒロタカ</t>
    </rPh>
    <phoneticPr fontId="4"/>
  </si>
  <si>
    <t>迫屋　諒</t>
    <rPh sb="0" eb="2">
      <t>サコヤ</t>
    </rPh>
    <rPh sb="3" eb="4">
      <t>リョウ</t>
    </rPh>
    <phoneticPr fontId="4"/>
  </si>
  <si>
    <t>FC REALIZE鹿児島</t>
    <rPh sb="10" eb="13">
      <t>カゴシマ</t>
    </rPh>
    <phoneticPr fontId="5"/>
  </si>
  <si>
    <t>鹿児島県鹿児島市桜島武町426番地</t>
    <rPh sb="0" eb="12">
      <t>８９１－１４１６</t>
    </rPh>
    <rPh sb="15" eb="17">
      <t>バンチ</t>
    </rPh>
    <phoneticPr fontId="4"/>
  </si>
  <si>
    <t>099-222-2515</t>
  </si>
  <si>
    <t>fc_realize_sato@yahoo.co.jp</t>
  </si>
  <si>
    <t>永江昭博</t>
    <rPh sb="0" eb="2">
      <t>ナガエ</t>
    </rPh>
    <rPh sb="2" eb="4">
      <t>アキヒロ</t>
    </rPh>
    <phoneticPr fontId="6"/>
  </si>
  <si>
    <t>佐藤　昇</t>
    <rPh sb="0" eb="2">
      <t>サトウ</t>
    </rPh>
    <rPh sb="3" eb="4">
      <t>ノボル</t>
    </rPh>
    <phoneticPr fontId="6"/>
  </si>
  <si>
    <t>080-5283-4446</t>
  </si>
  <si>
    <t>太陽SC鹿屋</t>
    <rPh sb="4" eb="6">
      <t>カノヤ</t>
    </rPh>
    <phoneticPr fontId="26"/>
  </si>
  <si>
    <t>鹿児島県鹿屋市下祓川町1386-1</t>
    <rPh sb="0" eb="11">
      <t>８９３－００２４</t>
    </rPh>
    <phoneticPr fontId="4"/>
  </si>
  <si>
    <t>森山秀哉</t>
    <rPh sb="0" eb="2">
      <t>モリヤマ</t>
    </rPh>
    <rPh sb="2" eb="4">
      <t>ヒデヤ</t>
    </rPh>
    <phoneticPr fontId="4"/>
  </si>
  <si>
    <t>鹿児島県肝属郡肝付町富山929-1</t>
    <rPh sb="0" eb="12">
      <t>893-1204</t>
    </rPh>
    <phoneticPr fontId="26"/>
  </si>
  <si>
    <t>川内南中学校サッカー部</t>
    <rPh sb="0" eb="2">
      <t>カワウチ</t>
    </rPh>
    <rPh sb="2" eb="3">
      <t>ミナミ</t>
    </rPh>
    <rPh sb="3" eb="6">
      <t>チュウガッコウ</t>
    </rPh>
    <phoneticPr fontId="26"/>
  </si>
  <si>
    <t>鹿児島県薩摩川内市平佐町985</t>
    <rPh sb="0" eb="12">
      <t>８９５－００１２</t>
    </rPh>
    <phoneticPr fontId="26"/>
  </si>
  <si>
    <t>黒木暢人</t>
    <rPh sb="0" eb="2">
      <t>クロキ</t>
    </rPh>
    <phoneticPr fontId="26"/>
  </si>
  <si>
    <t>川内北中学校サッカー部</t>
    <rPh sb="0" eb="2">
      <t>カワウチ</t>
    </rPh>
    <rPh sb="2" eb="3">
      <t>キタ</t>
    </rPh>
    <rPh sb="3" eb="6">
      <t>チュウガッコウ</t>
    </rPh>
    <phoneticPr fontId="26"/>
  </si>
  <si>
    <t>鹿児島県薩摩川内市花木町17-60</t>
    <rPh sb="0" eb="12">
      <t>８９５－００６４</t>
    </rPh>
    <phoneticPr fontId="26"/>
  </si>
  <si>
    <t>有村卓也</t>
    <rPh sb="0" eb="2">
      <t>アリムラ</t>
    </rPh>
    <rPh sb="2" eb="4">
      <t>タクヤ</t>
    </rPh>
    <phoneticPr fontId="26"/>
  </si>
  <si>
    <t>東郷中学校サッカー部</t>
    <rPh sb="0" eb="2">
      <t>トウゴウ</t>
    </rPh>
    <rPh sb="2" eb="5">
      <t>チュウガッコウ</t>
    </rPh>
    <rPh sb="9" eb="10">
      <t>ブ</t>
    </rPh>
    <phoneticPr fontId="26"/>
  </si>
  <si>
    <t>鹿児島県薩摩川内市東郷町斧渕600番地</t>
    <rPh sb="0" eb="14">
      <t>８９５－１１０６</t>
    </rPh>
    <rPh sb="17" eb="19">
      <t>バンチ</t>
    </rPh>
    <phoneticPr fontId="26"/>
  </si>
  <si>
    <t>今村太郎</t>
    <rPh sb="0" eb="2">
      <t>イマムラ</t>
    </rPh>
    <rPh sb="2" eb="4">
      <t>タロウ</t>
    </rPh>
    <phoneticPr fontId="26"/>
  </si>
  <si>
    <t>上原美代子</t>
    <rPh sb="0" eb="2">
      <t>ウエハラ</t>
    </rPh>
    <rPh sb="2" eb="5">
      <t>ミヨコ</t>
    </rPh>
    <phoneticPr fontId="26"/>
  </si>
  <si>
    <t>薩摩川内市立入来中学校</t>
    <rPh sb="0" eb="2">
      <t>サツマ</t>
    </rPh>
    <rPh sb="2" eb="4">
      <t>センダイ</t>
    </rPh>
    <rPh sb="4" eb="6">
      <t>シリツ</t>
    </rPh>
    <rPh sb="6" eb="8">
      <t>イリキ</t>
    </rPh>
    <rPh sb="8" eb="11">
      <t>チュウガッコウ</t>
    </rPh>
    <phoneticPr fontId="5"/>
  </si>
  <si>
    <t>鹿児島県薩摩川内市入来町浦之名7635番地</t>
    <rPh sb="0" eb="15">
      <t>８９５－１４０２</t>
    </rPh>
    <rPh sb="19" eb="21">
      <t>バンチ</t>
    </rPh>
    <phoneticPr fontId="4"/>
  </si>
  <si>
    <t>0996-44-2070</t>
  </si>
  <si>
    <t>0996-44-2232</t>
  </si>
  <si>
    <t>moto.mizu.1970@gmail.com</t>
  </si>
  <si>
    <t>永尾寿雄</t>
    <rPh sb="0" eb="2">
      <t>ナガオ</t>
    </rPh>
    <rPh sb="2" eb="3">
      <t>コトブキ</t>
    </rPh>
    <rPh sb="3" eb="4">
      <t>オス</t>
    </rPh>
    <phoneticPr fontId="5"/>
  </si>
  <si>
    <t>長原基和</t>
    <rPh sb="0" eb="2">
      <t>ナガハラ</t>
    </rPh>
    <rPh sb="2" eb="3">
      <t>モト</t>
    </rPh>
    <rPh sb="3" eb="4">
      <t>カズ</t>
    </rPh>
    <phoneticPr fontId="5"/>
  </si>
  <si>
    <t>090-3199-3089</t>
  </si>
  <si>
    <t>宮之城・東郷中学校サッカー部</t>
    <rPh sb="0" eb="3">
      <t>ミヤノジョウ</t>
    </rPh>
    <rPh sb="4" eb="6">
      <t>トウゴウ</t>
    </rPh>
    <rPh sb="6" eb="9">
      <t>チュウガッコウ</t>
    </rPh>
    <rPh sb="13" eb="14">
      <t>ブ</t>
    </rPh>
    <phoneticPr fontId="26"/>
  </si>
  <si>
    <t>鹿児島県薩摩郡さつま町宮之城屋地391番地</t>
    <rPh sb="0" eb="16">
      <t>８９５－１８０３</t>
    </rPh>
    <rPh sb="19" eb="21">
      <t>バンチ</t>
    </rPh>
    <phoneticPr fontId="26"/>
  </si>
  <si>
    <t>立石浩也</t>
    <rPh sb="0" eb="2">
      <t>タテイシ</t>
    </rPh>
    <rPh sb="2" eb="4">
      <t>ヒロヤ</t>
    </rPh>
    <phoneticPr fontId="26"/>
  </si>
  <si>
    <t>薩摩・平成合同チーム（薩摩中）</t>
    <rPh sb="0" eb="2">
      <t>サツマ</t>
    </rPh>
    <rPh sb="3" eb="5">
      <t>ヘイセイ</t>
    </rPh>
    <rPh sb="5" eb="7">
      <t>ゴウドウ</t>
    </rPh>
    <rPh sb="11" eb="13">
      <t>サツマ</t>
    </rPh>
    <rPh sb="13" eb="14">
      <t>チュウ</t>
    </rPh>
    <phoneticPr fontId="26"/>
  </si>
  <si>
    <t>鹿児島県薩摩郡さつま町求名12761-1</t>
    <rPh sb="0" eb="13">
      <t>８９５－２２０１</t>
    </rPh>
    <phoneticPr fontId="26"/>
  </si>
  <si>
    <t>鶯出健太</t>
    <rPh sb="0" eb="1">
      <t>ウグイス</t>
    </rPh>
    <rPh sb="1" eb="2">
      <t>デ</t>
    </rPh>
    <rPh sb="2" eb="4">
      <t>ケンタ</t>
    </rPh>
    <phoneticPr fontId="26"/>
  </si>
  <si>
    <t>小島士郎</t>
    <rPh sb="0" eb="2">
      <t>コジマ</t>
    </rPh>
    <rPh sb="2" eb="4">
      <t>シロウ</t>
    </rPh>
    <phoneticPr fontId="4"/>
  </si>
  <si>
    <t>池岡啓一</t>
    <rPh sb="0" eb="1">
      <t>イケ</t>
    </rPh>
    <rPh sb="1" eb="2">
      <t>オカ</t>
    </rPh>
    <rPh sb="2" eb="4">
      <t>ケイイチ</t>
    </rPh>
    <phoneticPr fontId="4"/>
  </si>
  <si>
    <t>I.F.Cカスティージョ</t>
  </si>
  <si>
    <t>鹿児島県伊佐市大口里1792-2</t>
    <rPh sb="0" eb="10">
      <t>８９５－２５１１</t>
    </rPh>
    <phoneticPr fontId="4"/>
  </si>
  <si>
    <t>0995-22-1109</t>
  </si>
  <si>
    <t>castiillo05@po4.synapse.ne.jp</t>
  </si>
  <si>
    <t>池田浩紀</t>
    <rPh sb="0" eb="2">
      <t>イケダ</t>
    </rPh>
    <rPh sb="2" eb="3">
      <t>コウ</t>
    </rPh>
    <rPh sb="3" eb="4">
      <t>キ</t>
    </rPh>
    <phoneticPr fontId="4"/>
  </si>
  <si>
    <t>上下公三</t>
    <rPh sb="0" eb="2">
      <t>ウエシタ</t>
    </rPh>
    <rPh sb="2" eb="4">
      <t>コウゾウ</t>
    </rPh>
    <phoneticPr fontId="4"/>
  </si>
  <si>
    <t>出水市立出水中学校</t>
    <rPh sb="0" eb="2">
      <t>イズミ</t>
    </rPh>
    <rPh sb="2" eb="4">
      <t>シリツ</t>
    </rPh>
    <rPh sb="4" eb="6">
      <t>イズミ</t>
    </rPh>
    <phoneticPr fontId="5"/>
  </si>
  <si>
    <t>鹿児島県出水市中央町1262番地</t>
    <rPh sb="0" eb="10">
      <t>８９９－０２０７</t>
    </rPh>
    <rPh sb="14" eb="16">
      <t>バンチ</t>
    </rPh>
    <phoneticPr fontId="26"/>
  </si>
  <si>
    <t>広島新次郎</t>
    <rPh sb="0" eb="2">
      <t>ヒロシマ</t>
    </rPh>
    <rPh sb="2" eb="3">
      <t>シン</t>
    </rPh>
    <rPh sb="3" eb="5">
      <t>ジロウ</t>
    </rPh>
    <phoneticPr fontId="26"/>
  </si>
  <si>
    <t>出水セントラルFC</t>
    <rPh sb="0" eb="2">
      <t>イズミ</t>
    </rPh>
    <phoneticPr fontId="26"/>
  </si>
  <si>
    <t>鹿児島県出水市西出水町448番地</t>
    <rPh sb="0" eb="11">
      <t>８９９－０２１３</t>
    </rPh>
    <rPh sb="14" eb="16">
      <t>バンチ</t>
    </rPh>
    <phoneticPr fontId="26"/>
  </si>
  <si>
    <t>近野隼人</t>
    <rPh sb="0" eb="2">
      <t>コンノ</t>
    </rPh>
    <rPh sb="2" eb="4">
      <t>ハヤト</t>
    </rPh>
    <phoneticPr fontId="26"/>
  </si>
  <si>
    <t>高尾野中学校</t>
    <rPh sb="0" eb="3">
      <t>タカオノ</t>
    </rPh>
    <rPh sb="3" eb="6">
      <t>チュウガッコウ</t>
    </rPh>
    <phoneticPr fontId="26"/>
  </si>
  <si>
    <t>鹿児島県出水市高尾野町柴引2143番地</t>
    <rPh sb="0" eb="4">
      <t>カゴシマケン</t>
    </rPh>
    <rPh sb="17" eb="19">
      <t>バンチ</t>
    </rPh>
    <phoneticPr fontId="26"/>
  </si>
  <si>
    <t>takaono-jh.t20@edu-izumi.jp</t>
  </si>
  <si>
    <t>立石浩也</t>
    <rPh sb="0" eb="2">
      <t>タテイシ</t>
    </rPh>
    <rPh sb="2" eb="4">
      <t>ヒロナリ</t>
    </rPh>
    <phoneticPr fontId="26"/>
  </si>
  <si>
    <t>市来中学校</t>
    <rPh sb="0" eb="2">
      <t>イチキ</t>
    </rPh>
    <rPh sb="2" eb="5">
      <t>チュウガッコウ</t>
    </rPh>
    <phoneticPr fontId="26"/>
  </si>
  <si>
    <t>鹿児島県いちき串木野市大里3764番地</t>
    <rPh sb="0" eb="13">
      <t>８９９－２１０３</t>
    </rPh>
    <rPh sb="17" eb="19">
      <t>バンチ</t>
    </rPh>
    <phoneticPr fontId="26"/>
  </si>
  <si>
    <t>永岡高明</t>
    <rPh sb="0" eb="2">
      <t>ナガオカ</t>
    </rPh>
    <rPh sb="2" eb="4">
      <t>タカアキ</t>
    </rPh>
    <phoneticPr fontId="26"/>
  </si>
  <si>
    <t>東市来中学校サッカー部</t>
    <rPh sb="0" eb="1">
      <t>ヒガシ</t>
    </rPh>
    <rPh sb="1" eb="2">
      <t>イチ</t>
    </rPh>
    <rPh sb="2" eb="3">
      <t>キ</t>
    </rPh>
    <rPh sb="3" eb="6">
      <t>チュウガッコウ</t>
    </rPh>
    <phoneticPr fontId="5"/>
  </si>
  <si>
    <t>鹿児島県日置市東市来町長里2684番地2</t>
    <rPh sb="0" eb="13">
      <t>８９９－２２０２</t>
    </rPh>
    <rPh sb="17" eb="19">
      <t>バンチ</t>
    </rPh>
    <phoneticPr fontId="4"/>
  </si>
  <si>
    <t>099-274-2805</t>
  </si>
  <si>
    <t>099-274-2809</t>
  </si>
  <si>
    <t>higa-chu00@ed.city.hioki.kagoshima.jp</t>
  </si>
  <si>
    <t>東　隆一</t>
    <rPh sb="0" eb="1">
      <t>ヒガシ</t>
    </rPh>
    <rPh sb="2" eb="4">
      <t>リュウイチ</t>
    </rPh>
    <phoneticPr fontId="6"/>
  </si>
  <si>
    <t>090-2853-9465</t>
  </si>
  <si>
    <t>伊集院中学校サッカー部</t>
    <rPh sb="0" eb="3">
      <t>イジュウイン</t>
    </rPh>
    <rPh sb="3" eb="6">
      <t>チュウガッコウ</t>
    </rPh>
    <rPh sb="10" eb="11">
      <t>ブ</t>
    </rPh>
    <phoneticPr fontId="26"/>
  </si>
  <si>
    <t>鹿児島県日置市伊集院町下谷口1547</t>
    <rPh sb="0" eb="14">
      <t>８９９－２５０１</t>
    </rPh>
    <phoneticPr fontId="26"/>
  </si>
  <si>
    <t>溜池俊彦</t>
    <rPh sb="0" eb="2">
      <t>タメイケ</t>
    </rPh>
    <rPh sb="2" eb="4">
      <t>トシヒコ</t>
    </rPh>
    <phoneticPr fontId="26"/>
  </si>
  <si>
    <t>伊集院北中学校サッカー部</t>
    <rPh sb="0" eb="3">
      <t>イジュウイン</t>
    </rPh>
    <rPh sb="3" eb="4">
      <t>キタ</t>
    </rPh>
    <rPh sb="4" eb="7">
      <t>チュウガッコウ</t>
    </rPh>
    <rPh sb="11" eb="12">
      <t>ブ</t>
    </rPh>
    <phoneticPr fontId="26"/>
  </si>
  <si>
    <t>鹿児島県日置市伊集院町下神殿1154</t>
    <rPh sb="0" eb="14">
      <t>８９９－２５１１</t>
    </rPh>
    <phoneticPr fontId="26"/>
  </si>
  <si>
    <t>鹿児島市立松元中学校</t>
    <rPh sb="0" eb="3">
      <t>カゴシマ</t>
    </rPh>
    <rPh sb="3" eb="5">
      <t>シリツ</t>
    </rPh>
    <rPh sb="5" eb="7">
      <t>マツモト</t>
    </rPh>
    <rPh sb="7" eb="10">
      <t>チュウガッコウ</t>
    </rPh>
    <phoneticPr fontId="5"/>
  </si>
  <si>
    <t>鹿児島県鹿児島市上谷口町2994-2</t>
    <rPh sb="0" eb="12">
      <t>８９９－２７０３</t>
    </rPh>
    <phoneticPr fontId="4"/>
  </si>
  <si>
    <t>099-278-1101</t>
  </si>
  <si>
    <t>099-278-4646</t>
  </si>
  <si>
    <t>ginshinkaguzuratoshi@yahoo.co.jp</t>
  </si>
  <si>
    <t>鍋倉寿希</t>
    <rPh sb="0" eb="2">
      <t>ナベクラ</t>
    </rPh>
    <rPh sb="2" eb="3">
      <t>コトブキ</t>
    </rPh>
    <rPh sb="3" eb="4">
      <t>ノゾミ</t>
    </rPh>
    <phoneticPr fontId="5"/>
  </si>
  <si>
    <t>090-1360-1874</t>
  </si>
  <si>
    <t>鹿児島県霧島市国分重久1108-16</t>
    <rPh sb="0" eb="11">
      <t>８９９－４３０１</t>
    </rPh>
    <phoneticPr fontId="4"/>
  </si>
  <si>
    <t>0995-46-0818</t>
  </si>
  <si>
    <t>kingizm14@gmail.com</t>
  </si>
  <si>
    <t>町田利之</t>
    <rPh sb="0" eb="2">
      <t>マチダ</t>
    </rPh>
    <rPh sb="2" eb="4">
      <t>トシユキ</t>
    </rPh>
    <phoneticPr fontId="5"/>
  </si>
  <si>
    <t>090-9795-3679</t>
  </si>
  <si>
    <t>隼人中学校サッカー部</t>
    <rPh sb="0" eb="2">
      <t>ハヤト</t>
    </rPh>
    <rPh sb="2" eb="5">
      <t>チュウガッコウ</t>
    </rPh>
    <phoneticPr fontId="4"/>
  </si>
  <si>
    <t>鹿児島県霧島市隼人町真孝900-1</t>
    <rPh sb="0" eb="12">
      <t>８９９－５１０２</t>
    </rPh>
    <phoneticPr fontId="4"/>
  </si>
  <si>
    <t>小川真一</t>
    <rPh sb="0" eb="2">
      <t>オガワ</t>
    </rPh>
    <rPh sb="2" eb="4">
      <t>シンイチ</t>
    </rPh>
    <phoneticPr fontId="4"/>
  </si>
  <si>
    <t>太陽SC国分</t>
    <rPh sb="0" eb="2">
      <t>タイヨウ</t>
    </rPh>
    <rPh sb="4" eb="6">
      <t>コクブ</t>
    </rPh>
    <phoneticPr fontId="5"/>
  </si>
  <si>
    <t>鹿児島県霧島市隼人町神宮1-1-37</t>
    <rPh sb="0" eb="12">
      <t>８９９－５１２１</t>
    </rPh>
    <phoneticPr fontId="4"/>
  </si>
  <si>
    <t>0995-73-3020</t>
  </si>
  <si>
    <t>0995-73-3021</t>
  </si>
  <si>
    <t>t-kokubu@taiyo-sports.com</t>
  </si>
  <si>
    <t>竹内正剛</t>
    <rPh sb="0" eb="2">
      <t>タケウチ</t>
    </rPh>
    <rPh sb="2" eb="3">
      <t>タダ</t>
    </rPh>
    <rPh sb="3" eb="4">
      <t>ツヨシ</t>
    </rPh>
    <phoneticPr fontId="5"/>
  </si>
  <si>
    <t>鹿児島県姶良市西餠田3966-21</t>
    <rPh sb="0" eb="10">
      <t>８９９－５４３１</t>
    </rPh>
    <phoneticPr fontId="25"/>
  </si>
  <si>
    <t>0995-70-7205</t>
  </si>
  <si>
    <t>fc.arara-kagoshima@izu.bbiq.jp</t>
  </si>
  <si>
    <t>姶良市立帖佐中学校</t>
    <rPh sb="0" eb="2">
      <t>アイラ</t>
    </rPh>
    <rPh sb="2" eb="4">
      <t>シリツ</t>
    </rPh>
    <rPh sb="4" eb="6">
      <t>チョウサ</t>
    </rPh>
    <rPh sb="6" eb="9">
      <t>チュウガッコウ</t>
    </rPh>
    <phoneticPr fontId="26"/>
  </si>
  <si>
    <t>鹿児島県姶良市西餠田1586</t>
    <rPh sb="0" eb="10">
      <t>８９９－５４３１</t>
    </rPh>
    <phoneticPr fontId="26"/>
  </si>
  <si>
    <t>神崎將照</t>
    <rPh sb="0" eb="2">
      <t>カンザキ</t>
    </rPh>
    <phoneticPr fontId="26"/>
  </si>
  <si>
    <t>吉松中学校サッカー部</t>
    <rPh sb="0" eb="2">
      <t>ヨシマツ</t>
    </rPh>
    <rPh sb="2" eb="5">
      <t>チュウガッコウ</t>
    </rPh>
    <rPh sb="9" eb="10">
      <t>ブ</t>
    </rPh>
    <phoneticPr fontId="26"/>
  </si>
  <si>
    <t>鹿児島県姶良郡湧水町川西2137-1</t>
    <rPh sb="0" eb="12">
      <t>８９９－６１０４</t>
    </rPh>
    <phoneticPr fontId="26"/>
  </si>
  <si>
    <t>片野田裕亮</t>
    <rPh sb="0" eb="1">
      <t>カタ</t>
    </rPh>
    <rPh sb="1" eb="3">
      <t>ノダ</t>
    </rPh>
    <rPh sb="3" eb="4">
      <t>ヒロ</t>
    </rPh>
    <rPh sb="4" eb="5">
      <t>リョウ</t>
    </rPh>
    <phoneticPr fontId="26"/>
  </si>
  <si>
    <t>沖縄県那覇市小禄861</t>
    <rPh sb="0" eb="8">
      <t>９０１－０１５２</t>
    </rPh>
    <phoneticPr fontId="4"/>
  </si>
  <si>
    <t>宮城県仙台市太白区富沢南1-6-12</t>
    <rPh sb="0" eb="12">
      <t>９８２－００３６</t>
    </rPh>
    <phoneticPr fontId="26"/>
  </si>
  <si>
    <t>碓井貞治</t>
    <rPh sb="0" eb="2">
      <t>ウスイ</t>
    </rPh>
    <rPh sb="2" eb="4">
      <t>サダハル</t>
    </rPh>
    <phoneticPr fontId="26"/>
  </si>
  <si>
    <t>　・サッカーの技術向上を図ること及び県内外のサッカーチームと親睦を深め、心身ともに健全な青少年の
　　育成を目指す。</t>
    <phoneticPr fontId="25"/>
  </si>
  <si>
    <t>　NPO法人スポーツクラブ・エスペランサ熊本</t>
    <phoneticPr fontId="26"/>
  </si>
  <si>
    <t>　（２）選手交代は自由とする。但し、試合が止まり過ぎないように監督が考慮する。</t>
    <phoneticPr fontId="25"/>
  </si>
  <si>
    <t>　（１）平成29年度（財）日本サッカー協会競技規則に準ずる。</t>
    <phoneticPr fontId="25"/>
  </si>
  <si>
    <t>　（２）選手の登録は制限しない。</t>
    <phoneticPr fontId="26"/>
  </si>
  <si>
    <t>　（３）保護者の同意があり、スポーツ保険に加入していること。</t>
    <phoneticPr fontId="4"/>
  </si>
  <si>
    <t>　　　 大会側は事故・怪我等の対応は行なわない。</t>
    <phoneticPr fontId="4"/>
  </si>
  <si>
    <t>　1チームにつき1日3,000円（Bチームも1チームとします）</t>
    <phoneticPr fontId="25"/>
  </si>
  <si>
    <t>　尚、審判への抗議は厳禁とする。</t>
    <phoneticPr fontId="25"/>
  </si>
  <si>
    <t>　・小雨決行。但し、大雨・台風・災害等によりやむを得ず大会が開催できない場合は中止とする。</t>
    <phoneticPr fontId="25"/>
  </si>
  <si>
    <t>　・ゴミ等は必ずチームで持ち帰る。（大会側に注文した弁当がらのみ、大会側で回収可能）</t>
    <phoneticPr fontId="26"/>
  </si>
  <si>
    <t>　お問い合せは下記までお願いします。</t>
    <phoneticPr fontId="26"/>
  </si>
  <si>
    <t>　TEL 0965-62-3071　FAX 0965-62-8036　携帯 080-3486-0540</t>
    <phoneticPr fontId="25"/>
  </si>
  <si>
    <t>古賀大樹</t>
    <rPh sb="0" eb="2">
      <t>コガ</t>
    </rPh>
    <rPh sb="2" eb="4">
      <t>ダイキ</t>
    </rPh>
    <phoneticPr fontId="4"/>
  </si>
  <si>
    <t>長崎県佐世保市八幡町2-17　1Ｆ</t>
    <rPh sb="0" eb="3">
      <t>ナガサキケン</t>
    </rPh>
    <rPh sb="3" eb="7">
      <t>サセボシ</t>
    </rPh>
    <rPh sb="7" eb="10">
      <t>ヤハタチョウ</t>
    </rPh>
    <phoneticPr fontId="26"/>
  </si>
  <si>
    <t>山内祐一</t>
    <rPh sb="0" eb="2">
      <t>ヤマウチ</t>
    </rPh>
    <rPh sb="2" eb="4">
      <t>ユウイチ</t>
    </rPh>
    <phoneticPr fontId="26"/>
  </si>
  <si>
    <t>有光亮太</t>
    <rPh sb="0" eb="2">
      <t>アリミツ</t>
    </rPh>
    <rPh sb="2" eb="4">
      <t>リョウタ</t>
    </rPh>
    <phoneticPr fontId="26"/>
  </si>
  <si>
    <t>SIEG熊本</t>
    <rPh sb="4" eb="6">
      <t>クマモト</t>
    </rPh>
    <phoneticPr fontId="26"/>
  </si>
  <si>
    <t>熊本県宇城市松橋町松橋857-6</t>
    <rPh sb="0" eb="11">
      <t>８６９－０５０２</t>
    </rPh>
    <phoneticPr fontId="26"/>
  </si>
  <si>
    <t>吉田光宏</t>
    <rPh sb="0" eb="2">
      <t>ヨシダ</t>
    </rPh>
    <rPh sb="2" eb="4">
      <t>ミツヒロ</t>
    </rPh>
    <phoneticPr fontId="26"/>
  </si>
  <si>
    <t>鴨川奨</t>
    <rPh sb="0" eb="2">
      <t>カモガワ</t>
    </rPh>
    <rPh sb="2" eb="3">
      <t>ショウ</t>
    </rPh>
    <phoneticPr fontId="4"/>
  </si>
  <si>
    <t>宮之城中学校サッカー部</t>
    <rPh sb="0" eb="3">
      <t>ミヤノジョウ</t>
    </rPh>
    <rPh sb="3" eb="6">
      <t>チュウガッコウ</t>
    </rPh>
    <rPh sb="10" eb="11">
      <t>ブ</t>
    </rPh>
    <phoneticPr fontId="26"/>
  </si>
  <si>
    <t>袴小百合</t>
    <rPh sb="0" eb="1">
      <t>ハカマ</t>
    </rPh>
    <rPh sb="1" eb="4">
      <t>サユリ</t>
    </rPh>
    <phoneticPr fontId="26"/>
  </si>
  <si>
    <t>肥後銀行　宮原支店</t>
    <rPh sb="0" eb="2">
      <t>ヒゴ</t>
    </rPh>
    <rPh sb="2" eb="4">
      <t>ギンコウ</t>
    </rPh>
    <rPh sb="5" eb="7">
      <t>ミヤハラ</t>
    </rPh>
    <rPh sb="7" eb="9">
      <t>シテン</t>
    </rPh>
    <phoneticPr fontId="26"/>
  </si>
  <si>
    <t>普通　1267661</t>
    <rPh sb="0" eb="2">
      <t>フツウ</t>
    </rPh>
    <phoneticPr fontId="26"/>
  </si>
  <si>
    <t>名義：FCエスペランサ熊本 代表 光永誠司</t>
    <rPh sb="0" eb="2">
      <t>メイギ</t>
    </rPh>
    <rPh sb="11" eb="13">
      <t>クマモト</t>
    </rPh>
    <rPh sb="14" eb="16">
      <t>ダイヒョウ</t>
    </rPh>
    <rPh sb="17" eb="19">
      <t>ミツナガ</t>
    </rPh>
    <rPh sb="19" eb="21">
      <t>セイジ</t>
    </rPh>
    <phoneticPr fontId="26"/>
  </si>
  <si>
    <t>新U-15</t>
    <rPh sb="0" eb="1">
      <t>シン</t>
    </rPh>
    <phoneticPr fontId="4"/>
  </si>
  <si>
    <t>新U-14</t>
    <rPh sb="0" eb="1">
      <t>シン</t>
    </rPh>
    <phoneticPr fontId="4"/>
  </si>
  <si>
    <t>請求書</t>
    <rPh sb="0" eb="3">
      <t>セイキュウショ</t>
    </rPh>
    <phoneticPr fontId="26"/>
  </si>
  <si>
    <t>九州Jr.ユース（ユース）サッカー交流戦2018</t>
    <phoneticPr fontId="4"/>
  </si>
  <si>
    <t>共催予定</t>
    <rPh sb="0" eb="2">
      <t>キョウサイ</t>
    </rPh>
    <rPh sb="2" eb="4">
      <t>ヨテイ</t>
    </rPh>
    <phoneticPr fontId="4"/>
  </si>
  <si>
    <t>　NPO法人ヴィラノーバ水俣</t>
    <rPh sb="4" eb="6">
      <t>ホウジン</t>
    </rPh>
    <rPh sb="12" eb="14">
      <t>ミナマタ</t>
    </rPh>
    <phoneticPr fontId="4"/>
  </si>
  <si>
    <t>　（一社）熊本県サッカー協会、八代市、氷川町、八代市教育委員会、宇城市教育委員会、
　水俣市教育委員会、氷川町教育委員会、熊本日日新聞社、エフエムやつしろ</t>
    <rPh sb="2" eb="4">
      <t>イチシャ</t>
    </rPh>
    <rPh sb="5" eb="8">
      <t>クマモトケン</t>
    </rPh>
    <rPh sb="12" eb="14">
      <t>キョウカイ</t>
    </rPh>
    <rPh sb="15" eb="18">
      <t>ヤツシロシ</t>
    </rPh>
    <rPh sb="19" eb="22">
      <t>ヒカワチョウ</t>
    </rPh>
    <rPh sb="23" eb="26">
      <t>ヤツシロシ</t>
    </rPh>
    <rPh sb="26" eb="28">
      <t>キョウイク</t>
    </rPh>
    <rPh sb="28" eb="31">
      <t>イインカイ</t>
    </rPh>
    <rPh sb="32" eb="35">
      <t>ウキシ</t>
    </rPh>
    <rPh sb="35" eb="37">
      <t>キョウイク</t>
    </rPh>
    <rPh sb="37" eb="40">
      <t>イインカイ</t>
    </rPh>
    <rPh sb="43" eb="46">
      <t>ミナマタシ</t>
    </rPh>
    <rPh sb="46" eb="48">
      <t>キョウイク</t>
    </rPh>
    <rPh sb="48" eb="51">
      <t>イインカイ</t>
    </rPh>
    <rPh sb="52" eb="55">
      <t>ヒカワチョウ</t>
    </rPh>
    <rPh sb="55" eb="57">
      <t>キョウイク</t>
    </rPh>
    <rPh sb="57" eb="60">
      <t>イインカイ</t>
    </rPh>
    <rPh sb="61" eb="63">
      <t>クマモト</t>
    </rPh>
    <rPh sb="63" eb="65">
      <t>ニチニチ</t>
    </rPh>
    <rPh sb="65" eb="67">
      <t>シンブン</t>
    </rPh>
    <rPh sb="67" eb="68">
      <t>シャ</t>
    </rPh>
    <phoneticPr fontId="25"/>
  </si>
  <si>
    <t>　1日50チーム程度</t>
    <rPh sb="2" eb="3">
      <t>ニチ</t>
    </rPh>
    <phoneticPr fontId="25"/>
  </si>
  <si>
    <t>　熊本県八代市、宇城市、水俣市、氷川町のグラウンドにて開催予定（全15会場を予定）</t>
    <rPh sb="1" eb="4">
      <t>クマモトケン</t>
    </rPh>
    <rPh sb="4" eb="7">
      <t>ヤツシロシ</t>
    </rPh>
    <rPh sb="8" eb="11">
      <t>ウキシ</t>
    </rPh>
    <rPh sb="12" eb="15">
      <t>ミナマタシ</t>
    </rPh>
    <rPh sb="16" eb="19">
      <t>ヒカワチョウ</t>
    </rPh>
    <rPh sb="27" eb="29">
      <t>カイサイ</t>
    </rPh>
    <rPh sb="29" eb="31">
      <t>ヨテイ</t>
    </rPh>
    <rPh sb="32" eb="33">
      <t>ゼン</t>
    </rPh>
    <rPh sb="35" eb="37">
      <t>カイジョウ</t>
    </rPh>
    <rPh sb="38" eb="40">
      <t>ヨテイ</t>
    </rPh>
    <phoneticPr fontId="25"/>
  </si>
  <si>
    <t>　（１）心身ともに健康な15歳以下の男女（ユースは18歳以下）</t>
    <rPh sb="14" eb="17">
      <t>サイイカ</t>
    </rPh>
    <rPh sb="27" eb="28">
      <t>サイ</t>
    </rPh>
    <rPh sb="28" eb="30">
      <t>イカ</t>
    </rPh>
    <phoneticPr fontId="4"/>
  </si>
  <si>
    <t>　大会主催者側で抽選を行ない、4月23日（月）までに各チームへ連絡する。
　（希望通りにならない部分はご了承ください）</t>
    <rPh sb="3" eb="6">
      <t>シュサイシャ</t>
    </rPh>
    <rPh sb="21" eb="22">
      <t>ツキ</t>
    </rPh>
    <rPh sb="39" eb="41">
      <t>キボウ</t>
    </rPh>
    <rPh sb="41" eb="42">
      <t>ドオ</t>
    </rPh>
    <rPh sb="48" eb="50">
      <t>ブブン</t>
    </rPh>
    <rPh sb="52" eb="54">
      <t>リョウショウ</t>
    </rPh>
    <phoneticPr fontId="25"/>
  </si>
  <si>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4月16日（月）</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ツキ</t>
    </rPh>
    <rPh sb="37" eb="38">
      <t>モウ</t>
    </rPh>
    <rPh sb="39" eb="40">
      <t>コ</t>
    </rPh>
    <rPh sb="41" eb="42">
      <t>クダ</t>
    </rPh>
    <phoneticPr fontId="4"/>
  </si>
  <si>
    <r>
      <t>　平成30年4月28日（土）～5月6日（日） ただし、5月1日・2日は除く
　※参加日自由選択（参加日は何日でも構いません）　</t>
    </r>
    <r>
      <rPr>
        <b/>
        <sz val="11"/>
        <color rgb="FFFF0000"/>
        <rFont val="ＭＳ Ｐゴシック"/>
        <family val="3"/>
        <charset val="128"/>
        <scheme val="minor"/>
      </rPr>
      <t>１日だけの参加もＯＫです。</t>
    </r>
    <rPh sb="7" eb="8">
      <t>ガツ</t>
    </rPh>
    <rPh sb="10" eb="11">
      <t>ニチ</t>
    </rPh>
    <rPh sb="12" eb="13">
      <t>ツチ</t>
    </rPh>
    <rPh sb="16" eb="17">
      <t>ツキ</t>
    </rPh>
    <rPh sb="18" eb="19">
      <t>ヒ</t>
    </rPh>
    <rPh sb="20" eb="21">
      <t>ヒ</t>
    </rPh>
    <rPh sb="28" eb="29">
      <t>ガツ</t>
    </rPh>
    <rPh sb="30" eb="31">
      <t>ヒ</t>
    </rPh>
    <rPh sb="33" eb="34">
      <t>ヒ</t>
    </rPh>
    <rPh sb="35" eb="36">
      <t>ノゾ</t>
    </rPh>
    <rPh sb="40" eb="42">
      <t>サンカ</t>
    </rPh>
    <rPh sb="42" eb="43">
      <t>ビ</t>
    </rPh>
    <rPh sb="43" eb="45">
      <t>ジユウ</t>
    </rPh>
    <rPh sb="45" eb="47">
      <t>センタク</t>
    </rPh>
    <rPh sb="48" eb="50">
      <t>サンカ</t>
    </rPh>
    <rPh sb="50" eb="51">
      <t>ビ</t>
    </rPh>
    <rPh sb="52" eb="54">
      <t>ナンニチ</t>
    </rPh>
    <rPh sb="56" eb="57">
      <t>カマ</t>
    </rPh>
    <rPh sb="64" eb="65">
      <t>ニチ</t>
    </rPh>
    <rPh sb="68" eb="70">
      <t>サンカ</t>
    </rPh>
    <phoneticPr fontId="25"/>
  </si>
  <si>
    <t>新U-13</t>
    <rPh sb="0" eb="1">
      <t>シン</t>
    </rPh>
    <phoneticPr fontId="4"/>
  </si>
  <si>
    <t>引率者 ２</t>
    <phoneticPr fontId="4"/>
  </si>
  <si>
    <t>引率者 ３</t>
    <phoneticPr fontId="4"/>
  </si>
  <si>
    <t>公民館などの施設</t>
    <rPh sb="0" eb="3">
      <t>コウミンカン</t>
    </rPh>
    <rPh sb="6" eb="8">
      <t>シセツ</t>
    </rPh>
    <phoneticPr fontId="4"/>
  </si>
  <si>
    <t xml:space="preserve">
１人当たり１泊２食付3800円（税込）</t>
    <phoneticPr fontId="26"/>
  </si>
  <si>
    <t>１人当たり１泊２食付7000円程度（税込）</t>
    <phoneticPr fontId="26"/>
  </si>
  <si>
    <t>旅館・ビジネスホテルなどの施設</t>
    <rPh sb="0" eb="2">
      <t>リョカン</t>
    </rPh>
    <rPh sb="13" eb="15">
      <t>シセツ</t>
    </rPh>
    <phoneticPr fontId="4"/>
  </si>
  <si>
    <t>※入浴施設の入浴券付</t>
    <rPh sb="1" eb="3">
      <t>ニュウヨク</t>
    </rPh>
    <rPh sb="3" eb="5">
      <t>シセツ</t>
    </rPh>
    <rPh sb="6" eb="8">
      <t>ニュウヨク</t>
    </rPh>
    <rPh sb="8" eb="9">
      <t>ケン</t>
    </rPh>
    <rPh sb="9" eb="10">
      <t>ツキ</t>
    </rPh>
    <phoneticPr fontId="4"/>
  </si>
  <si>
    <t>※１泊につき10000円施設使用料が別途かかります。</t>
    <rPh sb="2" eb="3">
      <t>ハク</t>
    </rPh>
    <rPh sb="11" eb="12">
      <t>エン</t>
    </rPh>
    <rPh sb="12" eb="14">
      <t>シセツ</t>
    </rPh>
    <rPh sb="14" eb="16">
      <t>シヨウ</t>
    </rPh>
    <rPh sb="16" eb="17">
      <t>リョウ</t>
    </rPh>
    <rPh sb="18" eb="20">
      <t>ベット</t>
    </rPh>
    <phoneticPr fontId="4"/>
  </si>
  <si>
    <t>旅行代理店を紹介します。</t>
    <rPh sb="0" eb="2">
      <t>リョコウ</t>
    </rPh>
    <rPh sb="2" eb="4">
      <t>ダイリ</t>
    </rPh>
    <rPh sb="4" eb="5">
      <t>テン</t>
    </rPh>
    <rPh sb="6" eb="8">
      <t>ショウカイ</t>
    </rPh>
    <phoneticPr fontId="26"/>
  </si>
  <si>
    <t>宿泊費の支払いは旅行代理店になります。</t>
    <rPh sb="0" eb="3">
      <t>シュクハクヒ</t>
    </rPh>
    <rPh sb="4" eb="6">
      <t>シハラ</t>
    </rPh>
    <phoneticPr fontId="26"/>
  </si>
  <si>
    <t>氏名</t>
    <rPh sb="0" eb="2">
      <t>シメイ</t>
    </rPh>
    <phoneticPr fontId="26"/>
  </si>
  <si>
    <t>【参加費明細書】</t>
    <phoneticPr fontId="26"/>
  </si>
  <si>
    <t>【弁当明細書】</t>
    <rPh sb="1" eb="3">
      <t>ベントウ</t>
    </rPh>
    <rPh sb="3" eb="5">
      <t>メイサイ</t>
    </rPh>
    <rPh sb="5" eb="6">
      <t>ショ</t>
    </rPh>
    <phoneticPr fontId="4"/>
  </si>
  <si>
    <t>お茶無し550円</t>
    <rPh sb="1" eb="2">
      <t>チャ</t>
    </rPh>
    <rPh sb="2" eb="3">
      <t>ナ</t>
    </rPh>
    <rPh sb="7" eb="8">
      <t>エン</t>
    </rPh>
    <phoneticPr fontId="4"/>
  </si>
  <si>
    <t>原則として、大会開催３日前までにお振込み下さい。</t>
    <rPh sb="0" eb="2">
      <t>ゲンソク</t>
    </rPh>
    <rPh sb="6" eb="8">
      <t>タイカイ</t>
    </rPh>
    <rPh sb="8" eb="10">
      <t>カイサイ</t>
    </rPh>
    <rPh sb="11" eb="12">
      <t>カ</t>
    </rPh>
    <rPh sb="12" eb="13">
      <t>マエ</t>
    </rPh>
    <rPh sb="17" eb="19">
      <t>フリコ</t>
    </rPh>
    <rPh sb="20" eb="21">
      <t>クダ</t>
    </rPh>
    <phoneticPr fontId="26"/>
  </si>
  <si>
    <t>後払いの場合は平成３０年５月１１日までに下記口座へお振込み下さい。</t>
    <rPh sb="0" eb="1">
      <t>アト</t>
    </rPh>
    <rPh sb="1" eb="2">
      <t>バラ</t>
    </rPh>
    <rPh sb="4" eb="6">
      <t>バアイ</t>
    </rPh>
    <rPh sb="7" eb="9">
      <t>ヘイセイ</t>
    </rPh>
    <rPh sb="11" eb="12">
      <t>ネン</t>
    </rPh>
    <rPh sb="13" eb="14">
      <t>ガツ</t>
    </rPh>
    <rPh sb="16" eb="17">
      <t>ヒ</t>
    </rPh>
    <rPh sb="20" eb="22">
      <t>カキ</t>
    </rPh>
    <rPh sb="22" eb="24">
      <t>コウザ</t>
    </rPh>
    <rPh sb="26" eb="28">
      <t>フリコミ</t>
    </rPh>
    <rPh sb="29" eb="30">
      <t>クダ</t>
    </rPh>
    <phoneticPr fontId="26"/>
  </si>
  <si>
    <t>Ver.4</t>
    <phoneticPr fontId="4"/>
  </si>
  <si>
    <t>J4</t>
    <phoneticPr fontId="26"/>
  </si>
  <si>
    <t>L5</t>
    <phoneticPr fontId="26"/>
  </si>
  <si>
    <t>Ｊ6</t>
    <phoneticPr fontId="26"/>
  </si>
  <si>
    <t>J7</t>
    <phoneticPr fontId="26"/>
  </si>
  <si>
    <t>J8</t>
    <phoneticPr fontId="26"/>
  </si>
  <si>
    <t>J9</t>
    <phoneticPr fontId="26"/>
  </si>
  <si>
    <t>J10</t>
    <phoneticPr fontId="26"/>
  </si>
  <si>
    <t>AQ7</t>
    <phoneticPr fontId="26"/>
  </si>
  <si>
    <t>AQ8</t>
    <phoneticPr fontId="26"/>
  </si>
  <si>
    <t>AF9</t>
    <phoneticPr fontId="26"/>
  </si>
  <si>
    <t>AF10</t>
    <phoneticPr fontId="26"/>
  </si>
  <si>
    <t>BB9</t>
    <phoneticPr fontId="26"/>
  </si>
  <si>
    <t>BB10</t>
    <phoneticPr fontId="26"/>
  </si>
  <si>
    <t>E13</t>
    <phoneticPr fontId="26"/>
  </si>
  <si>
    <t>S13</t>
    <phoneticPr fontId="26"/>
  </si>
  <si>
    <t>AH13</t>
    <phoneticPr fontId="26"/>
  </si>
  <si>
    <t>AH31</t>
    <phoneticPr fontId="26"/>
  </si>
  <si>
    <t>J16</t>
    <phoneticPr fontId="26"/>
  </si>
  <si>
    <t>J17</t>
    <phoneticPr fontId="26"/>
  </si>
  <si>
    <t>J18</t>
    <phoneticPr fontId="26"/>
  </si>
  <si>
    <t>Q16</t>
    <phoneticPr fontId="26"/>
  </si>
  <si>
    <t>X16</t>
    <phoneticPr fontId="26"/>
  </si>
  <si>
    <t>AE16</t>
    <phoneticPr fontId="26"/>
  </si>
  <si>
    <t>AL16</t>
    <phoneticPr fontId="26"/>
  </si>
  <si>
    <t>Q17</t>
  </si>
  <si>
    <t>Q18</t>
  </si>
  <si>
    <t>Q19</t>
  </si>
  <si>
    <t>J19</t>
  </si>
  <si>
    <t>X17</t>
  </si>
  <si>
    <t>X18</t>
  </si>
  <si>
    <t>X19</t>
  </si>
  <si>
    <t>AE17</t>
  </si>
  <si>
    <t>AE18</t>
  </si>
  <si>
    <t>AE19</t>
  </si>
  <si>
    <t>AL17</t>
  </si>
  <si>
    <t>AL18</t>
  </si>
  <si>
    <t>AL19</t>
  </si>
  <si>
    <t>AS16</t>
    <phoneticPr fontId="26"/>
  </si>
  <si>
    <t>AZ16</t>
    <phoneticPr fontId="26"/>
  </si>
  <si>
    <t>AS17</t>
  </si>
  <si>
    <t>AS18</t>
  </si>
  <si>
    <t>AS19</t>
  </si>
  <si>
    <t>AZ17</t>
  </si>
  <si>
    <t>AZ18</t>
  </si>
  <si>
    <t>AZ19</t>
  </si>
  <si>
    <t>J23</t>
    <phoneticPr fontId="26"/>
  </si>
  <si>
    <t>J24</t>
    <phoneticPr fontId="26"/>
  </si>
  <si>
    <t>Q23</t>
    <phoneticPr fontId="26"/>
  </si>
  <si>
    <t>Q24</t>
    <phoneticPr fontId="26"/>
  </si>
  <si>
    <t>X23</t>
    <phoneticPr fontId="26"/>
  </si>
  <si>
    <t>X24</t>
    <phoneticPr fontId="26"/>
  </si>
  <si>
    <t>AE23</t>
    <phoneticPr fontId="26"/>
  </si>
  <si>
    <t>AE24</t>
    <phoneticPr fontId="26"/>
  </si>
  <si>
    <t>AL23</t>
    <phoneticPr fontId="26"/>
  </si>
  <si>
    <t>AL24</t>
    <phoneticPr fontId="26"/>
  </si>
  <si>
    <t>AS23</t>
    <phoneticPr fontId="26"/>
  </si>
  <si>
    <t>AS24</t>
    <phoneticPr fontId="26"/>
  </si>
  <si>
    <t>AZ23</t>
    <phoneticPr fontId="26"/>
  </si>
  <si>
    <t>AZ24</t>
    <phoneticPr fontId="26"/>
  </si>
  <si>
    <t>BH17</t>
    <phoneticPr fontId="26"/>
  </si>
  <si>
    <t>BH19</t>
    <phoneticPr fontId="26"/>
  </si>
  <si>
    <t>BH23</t>
    <phoneticPr fontId="26"/>
  </si>
  <si>
    <t>BH24</t>
    <phoneticPr fontId="26"/>
  </si>
  <si>
    <t>C31</t>
    <phoneticPr fontId="26"/>
  </si>
  <si>
    <t>J38</t>
    <phoneticPr fontId="26"/>
  </si>
  <si>
    <t>J39</t>
    <phoneticPr fontId="26"/>
  </si>
  <si>
    <t>J40</t>
    <phoneticPr fontId="26"/>
  </si>
  <si>
    <t>J41</t>
    <phoneticPr fontId="26"/>
  </si>
  <si>
    <t>J42</t>
    <phoneticPr fontId="26"/>
  </si>
  <si>
    <t>Q37</t>
    <phoneticPr fontId="26"/>
  </si>
  <si>
    <t>Q38</t>
    <phoneticPr fontId="26"/>
  </si>
  <si>
    <t>Q39</t>
    <phoneticPr fontId="26"/>
  </si>
  <si>
    <t>Q40</t>
    <phoneticPr fontId="26"/>
  </si>
  <si>
    <t>Q41</t>
    <phoneticPr fontId="26"/>
  </si>
  <si>
    <t>Q42</t>
    <phoneticPr fontId="26"/>
  </si>
  <si>
    <t>AE38</t>
    <phoneticPr fontId="26"/>
  </si>
  <si>
    <t>AE39</t>
    <phoneticPr fontId="26"/>
  </si>
  <si>
    <t>AE40</t>
    <phoneticPr fontId="26"/>
  </si>
  <si>
    <t>AE41</t>
    <phoneticPr fontId="26"/>
  </si>
  <si>
    <t>AE42</t>
    <phoneticPr fontId="26"/>
  </si>
  <si>
    <t>X37</t>
    <phoneticPr fontId="26"/>
  </si>
  <si>
    <t>AL37</t>
    <phoneticPr fontId="26"/>
  </si>
  <si>
    <t>AS37</t>
    <phoneticPr fontId="26"/>
  </si>
  <si>
    <t>AZ37</t>
    <phoneticPr fontId="26"/>
  </si>
  <si>
    <t>AL38</t>
    <phoneticPr fontId="26"/>
  </si>
  <si>
    <t>AL39</t>
    <phoneticPr fontId="26"/>
  </si>
  <si>
    <t>AL40</t>
    <phoneticPr fontId="26"/>
  </si>
  <si>
    <t>AL41</t>
    <phoneticPr fontId="26"/>
  </si>
  <si>
    <t>AL42</t>
    <phoneticPr fontId="26"/>
  </si>
  <si>
    <t>AS38</t>
    <phoneticPr fontId="26"/>
  </si>
  <si>
    <t>AS39</t>
    <phoneticPr fontId="26"/>
  </si>
  <si>
    <t>AS40</t>
    <phoneticPr fontId="26"/>
  </si>
  <si>
    <t>AS41</t>
    <phoneticPr fontId="26"/>
  </si>
  <si>
    <t>AS42</t>
    <phoneticPr fontId="26"/>
  </si>
  <si>
    <t>C47</t>
    <phoneticPr fontId="26"/>
  </si>
  <si>
    <t>C48</t>
    <phoneticPr fontId="26"/>
  </si>
  <si>
    <t>C49</t>
    <phoneticPr fontId="26"/>
  </si>
  <si>
    <t>C50</t>
    <phoneticPr fontId="26"/>
  </si>
  <si>
    <t>BH37</t>
    <phoneticPr fontId="26"/>
  </si>
  <si>
    <t>416-0954</t>
    <phoneticPr fontId="4"/>
  </si>
  <si>
    <t>0545-63-1764</t>
    <phoneticPr fontId="4"/>
  </si>
  <si>
    <t>0545-38-3223</t>
    <phoneticPr fontId="4"/>
  </si>
  <si>
    <t>－</t>
    <phoneticPr fontId="4"/>
  </si>
  <si>
    <t>長澤陸朗</t>
    <rPh sb="0" eb="2">
      <t>ナガサワ</t>
    </rPh>
    <rPh sb="2" eb="3">
      <t>リク</t>
    </rPh>
    <rPh sb="3" eb="4">
      <t>ロウ</t>
    </rPh>
    <phoneticPr fontId="4"/>
  </si>
  <si>
    <t>090-4237-1210</t>
    <phoneticPr fontId="4"/>
  </si>
  <si>
    <t>木本匡哉</t>
    <rPh sb="0" eb="2">
      <t>キモト</t>
    </rPh>
    <rPh sb="2" eb="3">
      <t>クニオ</t>
    </rPh>
    <rPh sb="3" eb="4">
      <t>ヤ</t>
    </rPh>
    <phoneticPr fontId="4"/>
  </si>
  <si>
    <t>080-4546-9876</t>
    <phoneticPr fontId="4"/>
  </si>
  <si>
    <t>522-0055</t>
    <phoneticPr fontId="4"/>
  </si>
  <si>
    <t>070-5503-5118</t>
    <phoneticPr fontId="4"/>
  </si>
  <si>
    <t>0749-23-0753</t>
    <phoneticPr fontId="4"/>
  </si>
  <si>
    <t>info@espirossa.com</t>
    <phoneticPr fontId="4"/>
  </si>
  <si>
    <t>吉田直輝</t>
    <rPh sb="0" eb="2">
      <t>ヨシダ</t>
    </rPh>
    <rPh sb="2" eb="4">
      <t>ナオキ</t>
    </rPh>
    <phoneticPr fontId="4"/>
  </si>
  <si>
    <t>090-5884-4741</t>
    <phoneticPr fontId="4"/>
  </si>
  <si>
    <t>540-0004</t>
    <phoneticPr fontId="4"/>
  </si>
  <si>
    <t>大阪 阪南FC</t>
    <rPh sb="3" eb="4">
      <t>ハン</t>
    </rPh>
    <rPh sb="4" eb="5">
      <t>ナン</t>
    </rPh>
    <phoneticPr fontId="5"/>
  </si>
  <si>
    <t>大阪府大阪市中央区玉造２丁目3-27-401</t>
    <rPh sb="0" eb="3">
      <t>オオサカフ</t>
    </rPh>
    <rPh sb="3" eb="6">
      <t>オオサカシ</t>
    </rPh>
    <rPh sb="6" eb="9">
      <t>チュウオウク</t>
    </rPh>
    <rPh sb="9" eb="11">
      <t>タマツクリ</t>
    </rPh>
    <rPh sb="12" eb="14">
      <t>チョウメ</t>
    </rPh>
    <phoneticPr fontId="4"/>
  </si>
  <si>
    <t>090-6060-4979</t>
    <phoneticPr fontId="4"/>
  </si>
  <si>
    <t>to-overcome-myself@hotmail.co.jp</t>
    <phoneticPr fontId="4"/>
  </si>
  <si>
    <t>554-0001</t>
    <phoneticPr fontId="4"/>
  </si>
  <si>
    <t>大阪市立此花中学校</t>
    <rPh sb="0" eb="2">
      <t>オオサカ</t>
    </rPh>
    <rPh sb="2" eb="3">
      <t>シ</t>
    </rPh>
    <rPh sb="3" eb="4">
      <t>リツ</t>
    </rPh>
    <rPh sb="4" eb="6">
      <t>コノハナ</t>
    </rPh>
    <rPh sb="6" eb="9">
      <t>チュウガッコウ</t>
    </rPh>
    <phoneticPr fontId="4"/>
  </si>
  <si>
    <t>06-6468-7241</t>
    <phoneticPr fontId="4"/>
  </si>
  <si>
    <t>06-6468-5764</t>
    <phoneticPr fontId="4"/>
  </si>
  <si>
    <t>hiroyoshifreak@gmail.com</t>
    <phoneticPr fontId="4"/>
  </si>
  <si>
    <t>－</t>
    <phoneticPr fontId="4"/>
  </si>
  <si>
    <t>090-5901-6869</t>
    <phoneticPr fontId="4"/>
  </si>
  <si>
    <t>698-0023</t>
    <phoneticPr fontId="4"/>
  </si>
  <si>
    <t>ＪＦＡ石見地区トレセン</t>
    <rPh sb="3" eb="5">
      <t>イワミ</t>
    </rPh>
    <rPh sb="5" eb="7">
      <t>チク</t>
    </rPh>
    <phoneticPr fontId="5"/>
  </si>
  <si>
    <t>島根県益田市常盤町4-26-302</t>
    <rPh sb="0" eb="9">
      <t>６９８－００２３</t>
    </rPh>
    <phoneticPr fontId="4"/>
  </si>
  <si>
    <t>090-1017-9480</t>
    <phoneticPr fontId="4"/>
  </si>
  <si>
    <t>0856-31-0641</t>
    <phoneticPr fontId="4"/>
  </si>
  <si>
    <t>tabara-shunsuke@masuda-school.ed.jp</t>
    <phoneticPr fontId="26"/>
  </si>
  <si>
    <t>zero8.boasorte-shun0621@ezweb.ne.jp</t>
    <phoneticPr fontId="4"/>
  </si>
  <si>
    <t>田原俊輔</t>
    <rPh sb="0" eb="2">
      <t>タハラ</t>
    </rPh>
    <rPh sb="2" eb="4">
      <t>シュンスケ</t>
    </rPh>
    <phoneticPr fontId="4"/>
  </si>
  <si>
    <t>090-4893-6529</t>
    <phoneticPr fontId="4"/>
  </si>
  <si>
    <t>貴船雄一郎</t>
    <rPh sb="0" eb="2">
      <t>キフネ</t>
    </rPh>
    <rPh sb="2" eb="5">
      <t>ユウイチロウ</t>
    </rPh>
    <phoneticPr fontId="4"/>
  </si>
  <si>
    <t>080-5192-4760</t>
    <phoneticPr fontId="4"/>
  </si>
  <si>
    <t>698-2143</t>
    <phoneticPr fontId="4"/>
  </si>
  <si>
    <t>ボアソルテ美都FC</t>
    <phoneticPr fontId="4"/>
  </si>
  <si>
    <t>0856-25-7344</t>
    <phoneticPr fontId="4"/>
  </si>
  <si>
    <t>oga.hajime1@gmail.com</t>
    <phoneticPr fontId="4"/>
  </si>
  <si>
    <t>090-7138-4687</t>
    <phoneticPr fontId="4"/>
  </si>
  <si>
    <t>734-0007</t>
    <phoneticPr fontId="4"/>
  </si>
  <si>
    <t>082-253-5056</t>
    <phoneticPr fontId="4"/>
  </si>
  <si>
    <t>082-250-1468</t>
    <phoneticPr fontId="4"/>
  </si>
  <si>
    <t>koji-d@gold.megaegg.ne.jp</t>
    <phoneticPr fontId="26"/>
  </si>
  <si>
    <t>kojide2@yahoo.co.jp</t>
    <phoneticPr fontId="4"/>
  </si>
  <si>
    <t>後藤　誠</t>
    <rPh sb="0" eb="2">
      <t>ゴトウ</t>
    </rPh>
    <rPh sb="3" eb="4">
      <t>マコト</t>
    </rPh>
    <phoneticPr fontId="4"/>
  </si>
  <si>
    <t>090-8602-0270</t>
    <phoneticPr fontId="4"/>
  </si>
  <si>
    <t>090-1359-7652</t>
    <phoneticPr fontId="4"/>
  </si>
  <si>
    <t>734-0055</t>
    <phoneticPr fontId="26"/>
  </si>
  <si>
    <t>青崎フットボールクラブ</t>
    <rPh sb="0" eb="2">
      <t>アオサキ</t>
    </rPh>
    <phoneticPr fontId="26"/>
  </si>
  <si>
    <t>広島県広島市南区向洋新町4-2-8</t>
    <rPh sb="0" eb="12">
      <t>７３４－００５５</t>
    </rPh>
    <phoneticPr fontId="26"/>
  </si>
  <si>
    <t>082-283-0544</t>
    <phoneticPr fontId="26"/>
  </si>
  <si>
    <t>muko@hicat.ne.jp</t>
    <phoneticPr fontId="26"/>
  </si>
  <si>
    <t>ka73542@sk9.so-net.ne.jp</t>
    <phoneticPr fontId="26"/>
  </si>
  <si>
    <t>吉国幹貴</t>
    <rPh sb="0" eb="2">
      <t>ヨシクニ</t>
    </rPh>
    <rPh sb="2" eb="3">
      <t>ミキ</t>
    </rPh>
    <rPh sb="3" eb="4">
      <t>タカ</t>
    </rPh>
    <phoneticPr fontId="26"/>
  </si>
  <si>
    <t>090-5698-0740</t>
    <phoneticPr fontId="26"/>
  </si>
  <si>
    <t>神田祐次</t>
    <rPh sb="0" eb="2">
      <t>カンダ</t>
    </rPh>
    <rPh sb="2" eb="4">
      <t>ユウジ</t>
    </rPh>
    <phoneticPr fontId="26"/>
  </si>
  <si>
    <t>080-2909-7855</t>
    <phoneticPr fontId="26"/>
  </si>
  <si>
    <t>751-0852</t>
    <phoneticPr fontId="4"/>
  </si>
  <si>
    <t>090-3635-5382</t>
    <phoneticPr fontId="4"/>
  </si>
  <si>
    <t>0832-54-7550</t>
    <phoneticPr fontId="4"/>
  </si>
  <si>
    <t>fckameyama@yahoo.co.jp</t>
    <phoneticPr fontId="4"/>
  </si>
  <si>
    <t>090-1333-4704</t>
    <phoneticPr fontId="4"/>
  </si>
  <si>
    <t>751-0869</t>
    <phoneticPr fontId="26"/>
  </si>
  <si>
    <t>川中中学校</t>
    <rPh sb="0" eb="2">
      <t>カワナカ</t>
    </rPh>
    <rPh sb="2" eb="5">
      <t>チュウガッコウ</t>
    </rPh>
    <phoneticPr fontId="26"/>
  </si>
  <si>
    <t>山口県下関市伊倉新町4丁目6-1</t>
    <rPh sb="0" eb="10">
      <t>７５１－０８６９</t>
    </rPh>
    <rPh sb="11" eb="13">
      <t>チョウメ</t>
    </rPh>
    <phoneticPr fontId="26"/>
  </si>
  <si>
    <t>083-252-0900</t>
    <phoneticPr fontId="26"/>
  </si>
  <si>
    <t>083-252-0909</t>
    <phoneticPr fontId="26"/>
  </si>
  <si>
    <t>miyazaki_shun@yahoo.co.jp</t>
    <phoneticPr fontId="26"/>
  </si>
  <si>
    <t>宮崎　俊</t>
    <rPh sb="0" eb="2">
      <t>ミヤザキ</t>
    </rPh>
    <rPh sb="3" eb="4">
      <t>シュン</t>
    </rPh>
    <phoneticPr fontId="26"/>
  </si>
  <si>
    <t>080-1717-2897</t>
    <phoneticPr fontId="26"/>
  </si>
  <si>
    <t>今金悠人</t>
    <rPh sb="0" eb="2">
      <t>イマカネ</t>
    </rPh>
    <rPh sb="2" eb="3">
      <t>ユウ</t>
    </rPh>
    <rPh sb="3" eb="4">
      <t>ヒト</t>
    </rPh>
    <phoneticPr fontId="26"/>
  </si>
  <si>
    <t>090-3747-9048</t>
    <phoneticPr fontId="26"/>
  </si>
  <si>
    <t>752-0975</t>
    <phoneticPr fontId="4"/>
  </si>
  <si>
    <t>－</t>
    <phoneticPr fontId="4"/>
  </si>
  <si>
    <t>753-0041</t>
    <phoneticPr fontId="4"/>
  </si>
  <si>
    <t>アミザージフットボールクラブU-15</t>
    <phoneticPr fontId="4"/>
  </si>
  <si>
    <t>山口県山口市東山1-4-2</t>
    <rPh sb="0" eb="8">
      <t>７５３－００４１</t>
    </rPh>
    <phoneticPr fontId="4"/>
  </si>
  <si>
    <t>083-921-0024</t>
    <phoneticPr fontId="26"/>
  </si>
  <si>
    <t>753-0824</t>
    <phoneticPr fontId="4"/>
  </si>
  <si>
    <t>FC GRAVA</t>
    <phoneticPr fontId="4"/>
  </si>
  <si>
    <t>090-6437-5430</t>
    <phoneticPr fontId="26"/>
  </si>
  <si>
    <t>grace.satoshi64375430@gmail.com</t>
    <phoneticPr fontId="4"/>
  </si>
  <si>
    <t>090-9506-6458</t>
    <phoneticPr fontId="4"/>
  </si>
  <si>
    <t>杉山俊也</t>
    <rPh sb="0" eb="2">
      <t>スギヤマ</t>
    </rPh>
    <rPh sb="2" eb="4">
      <t>トシヤ</t>
    </rPh>
    <phoneticPr fontId="4"/>
  </si>
  <si>
    <t>080-1937-0122</t>
    <phoneticPr fontId="4"/>
  </si>
  <si>
    <t>791-0213</t>
    <phoneticPr fontId="4"/>
  </si>
  <si>
    <t>tigrinho.fc@dance.ocn.ne.jp</t>
    <phoneticPr fontId="4"/>
  </si>
  <si>
    <t>新倉　駿</t>
    <rPh sb="0" eb="2">
      <t>ニイクラ</t>
    </rPh>
    <rPh sb="3" eb="4">
      <t>シュン</t>
    </rPh>
    <phoneticPr fontId="6"/>
  </si>
  <si>
    <t>080-6388-2447</t>
    <phoneticPr fontId="4"/>
  </si>
  <si>
    <t>800-0237</t>
    <phoneticPr fontId="4"/>
  </si>
  <si>
    <t>福岡県北九州市小倉南区中貫1-11-51</t>
    <rPh sb="0" eb="13">
      <t>８００－０２３７</t>
    </rPh>
    <phoneticPr fontId="4"/>
  </si>
  <si>
    <t>090-4584-3718</t>
    <phoneticPr fontId="4"/>
  </si>
  <si>
    <t>松村太一</t>
    <rPh sb="0" eb="2">
      <t>マツムラ</t>
    </rPh>
    <rPh sb="2" eb="4">
      <t>タイチ</t>
    </rPh>
    <phoneticPr fontId="4"/>
  </si>
  <si>
    <t>080-1714-3359</t>
    <phoneticPr fontId="4"/>
  </si>
  <si>
    <t>808-0032</t>
    <phoneticPr fontId="26"/>
  </si>
  <si>
    <t>FUT6</t>
    <phoneticPr fontId="26"/>
  </si>
  <si>
    <t>福岡県北九州市若松区老松1-7-9</t>
    <rPh sb="0" eb="12">
      <t>８０８－００３２</t>
    </rPh>
    <phoneticPr fontId="26"/>
  </si>
  <si>
    <t>093-771-2240</t>
    <phoneticPr fontId="26"/>
  </si>
  <si>
    <t>093-771-4222</t>
    <phoneticPr fontId="26"/>
  </si>
  <si>
    <t>itou@fut6.jp</t>
    <phoneticPr fontId="26"/>
  </si>
  <si>
    <t>原田　彰</t>
    <rPh sb="0" eb="2">
      <t>ハラダ</t>
    </rPh>
    <rPh sb="3" eb="4">
      <t>アキラ</t>
    </rPh>
    <phoneticPr fontId="14"/>
  </si>
  <si>
    <t>090-1517-4900</t>
  </si>
  <si>
    <t>810-0045</t>
    <phoneticPr fontId="26"/>
  </si>
  <si>
    <t>FC GOLAZO</t>
    <phoneticPr fontId="26"/>
  </si>
  <si>
    <t>福岡県福岡市中央区草香江2-2-3-1102</t>
    <rPh sb="0" eb="12">
      <t>８１０－００４５</t>
    </rPh>
    <phoneticPr fontId="26"/>
  </si>
  <si>
    <t>中払大介</t>
    <rPh sb="0" eb="1">
      <t>ナカ</t>
    </rPh>
    <rPh sb="1" eb="2">
      <t>ハラ</t>
    </rPh>
    <rPh sb="2" eb="4">
      <t>ダイスケ</t>
    </rPh>
    <phoneticPr fontId="26"/>
  </si>
  <si>
    <t>080-3952-3914</t>
    <phoneticPr fontId="26"/>
  </si>
  <si>
    <t>谷岡晋作</t>
    <rPh sb="0" eb="2">
      <t>タニオカ</t>
    </rPh>
    <rPh sb="2" eb="4">
      <t>シンサク</t>
    </rPh>
    <phoneticPr fontId="26"/>
  </si>
  <si>
    <t>080-5606-0612</t>
    <phoneticPr fontId="26"/>
  </si>
  <si>
    <t>811-0102</t>
    <phoneticPr fontId="4"/>
  </si>
  <si>
    <t>C.A.フクオカ―ナ</t>
    <phoneticPr fontId="4"/>
  </si>
  <si>
    <t>092-410-2945</t>
    <phoneticPr fontId="4"/>
  </si>
  <si>
    <t>080-6401-0343</t>
    <phoneticPr fontId="4"/>
  </si>
  <si>
    <t>080-3833-5680</t>
    <phoneticPr fontId="4"/>
  </si>
  <si>
    <t>811-1345</t>
    <phoneticPr fontId="26"/>
  </si>
  <si>
    <t>TONAKAI FOOTBALLCLUB</t>
    <phoneticPr fontId="26"/>
  </si>
  <si>
    <t>福岡県福岡市南区向新町1-14-12　4階</t>
    <rPh sb="0" eb="11">
      <t>８１１－１３４５</t>
    </rPh>
    <rPh sb="20" eb="21">
      <t>カイ</t>
    </rPh>
    <phoneticPr fontId="26"/>
  </si>
  <si>
    <t>092-554-6007</t>
    <phoneticPr fontId="26"/>
  </si>
  <si>
    <t>092-554-6008</t>
    <phoneticPr fontId="26"/>
  </si>
  <si>
    <t>futaki14@med-sakai.jp</t>
    <phoneticPr fontId="26"/>
  </si>
  <si>
    <t>二木利彦</t>
    <rPh sb="0" eb="2">
      <t>ニキ</t>
    </rPh>
    <rPh sb="2" eb="4">
      <t>トシヒコ</t>
    </rPh>
    <phoneticPr fontId="26"/>
  </si>
  <si>
    <t>090-1928-1776</t>
    <phoneticPr fontId="26"/>
  </si>
  <si>
    <t>窪田雄輝</t>
    <rPh sb="0" eb="2">
      <t>クボタ</t>
    </rPh>
    <rPh sb="2" eb="4">
      <t>ユウキ</t>
    </rPh>
    <phoneticPr fontId="26"/>
  </si>
  <si>
    <t>080-2724-9421</t>
    <phoneticPr fontId="26"/>
  </si>
  <si>
    <t>812-0213</t>
    <phoneticPr fontId="4"/>
  </si>
  <si>
    <t>F.C.A HOLY GROUND</t>
    <phoneticPr fontId="26"/>
  </si>
  <si>
    <t>092-605-6807</t>
    <phoneticPr fontId="4"/>
  </si>
  <si>
    <t>092-605-6809</t>
    <phoneticPr fontId="4"/>
  </si>
  <si>
    <t>f.c.a.holyground@gmail.com</t>
    <phoneticPr fontId="4"/>
  </si>
  <si>
    <t>090-3194-2220</t>
    <phoneticPr fontId="4"/>
  </si>
  <si>
    <t>080-3221-4638</t>
    <phoneticPr fontId="4"/>
  </si>
  <si>
    <t>814-0022</t>
    <phoneticPr fontId="4"/>
  </si>
  <si>
    <t>080-1717-9939</t>
    <phoneticPr fontId="4"/>
  </si>
  <si>
    <t>080-1717-9939</t>
    <phoneticPr fontId="4"/>
  </si>
  <si>
    <t>814-0155</t>
    <phoneticPr fontId="4"/>
  </si>
  <si>
    <t>カメリアFC</t>
    <phoneticPr fontId="4"/>
  </si>
  <si>
    <t>福岡県福岡市城南区東油山1-14-21 405</t>
    <rPh sb="0" eb="12">
      <t>８１４－０１５５</t>
    </rPh>
    <phoneticPr fontId="4"/>
  </si>
  <si>
    <t>090-2516-9272</t>
    <phoneticPr fontId="4"/>
  </si>
  <si>
    <t>加藤義裕</t>
    <phoneticPr fontId="4"/>
  </si>
  <si>
    <t>080-5605-9244</t>
    <phoneticPr fontId="4"/>
  </si>
  <si>
    <t>飯田孝輔</t>
    <rPh sb="0" eb="2">
      <t>イイダ</t>
    </rPh>
    <rPh sb="2" eb="4">
      <t>コウスケ</t>
    </rPh>
    <phoneticPr fontId="4"/>
  </si>
  <si>
    <t>090-7389-9024</t>
    <phoneticPr fontId="4"/>
  </si>
  <si>
    <t>816-0813</t>
    <phoneticPr fontId="4"/>
  </si>
  <si>
    <t>092-586-9066</t>
    <phoneticPr fontId="4"/>
  </si>
  <si>
    <t>eagles_east_jy@yahoo.co.jp</t>
    <phoneticPr fontId="4"/>
  </si>
  <si>
    <t>090-7387-6251</t>
    <phoneticPr fontId="4"/>
  </si>
  <si>
    <t>瀬尾　翔</t>
    <rPh sb="0" eb="2">
      <t>セオ</t>
    </rPh>
    <rPh sb="3" eb="4">
      <t>ショウ</t>
    </rPh>
    <phoneticPr fontId="4"/>
  </si>
  <si>
    <t>080-2727-9799</t>
    <phoneticPr fontId="4"/>
  </si>
  <si>
    <t>816-0963</t>
    <phoneticPr fontId="4"/>
  </si>
  <si>
    <t>090-8410-9599</t>
    <phoneticPr fontId="4"/>
  </si>
  <si>
    <t>092-586-6531</t>
    <phoneticPr fontId="4"/>
  </si>
  <si>
    <t>fuerza_onojo_fc@yahoo.co.jp</t>
    <phoneticPr fontId="4"/>
  </si>
  <si>
    <t>818-0056</t>
    <phoneticPr fontId="4"/>
  </si>
  <si>
    <t>FCカミーリア筑紫野</t>
    <phoneticPr fontId="4"/>
  </si>
  <si>
    <t>info@ccsc-jp.org</t>
    <phoneticPr fontId="4"/>
  </si>
  <si>
    <t>s,ren@ccsc-jp.org</t>
    <phoneticPr fontId="4"/>
  </si>
  <si>
    <t>坂倉　元</t>
    <rPh sb="0" eb="2">
      <t>サカクラ</t>
    </rPh>
    <rPh sb="3" eb="4">
      <t>モト</t>
    </rPh>
    <phoneticPr fontId="6"/>
  </si>
  <si>
    <t>070-5530-9396</t>
    <phoneticPr fontId="4"/>
  </si>
  <si>
    <t>坂倉　康</t>
    <rPh sb="0" eb="2">
      <t>サカクラ</t>
    </rPh>
    <rPh sb="3" eb="4">
      <t>ヤス</t>
    </rPh>
    <phoneticPr fontId="6"/>
  </si>
  <si>
    <t>070-5411-4176</t>
    <phoneticPr fontId="4"/>
  </si>
  <si>
    <t>819-0052</t>
    <phoneticPr fontId="26"/>
  </si>
  <si>
    <t>福岡市立下山門中学校</t>
    <rPh sb="0" eb="2">
      <t>フクオカ</t>
    </rPh>
    <rPh sb="2" eb="3">
      <t>シ</t>
    </rPh>
    <rPh sb="3" eb="4">
      <t>リツ</t>
    </rPh>
    <rPh sb="4" eb="7">
      <t>シモヤマト</t>
    </rPh>
    <rPh sb="7" eb="10">
      <t>チュウガッコウ</t>
    </rPh>
    <phoneticPr fontId="26"/>
  </si>
  <si>
    <t>福岡県福岡市西区下山門3丁目12番1号</t>
    <rPh sb="0" eb="11">
      <t>８１９－００５２</t>
    </rPh>
    <rPh sb="12" eb="14">
      <t>チョウメ</t>
    </rPh>
    <rPh sb="16" eb="17">
      <t>バン</t>
    </rPh>
    <rPh sb="18" eb="19">
      <t>ゴウ</t>
    </rPh>
    <phoneticPr fontId="26"/>
  </si>
  <si>
    <t>092-882-6361</t>
    <phoneticPr fontId="26"/>
  </si>
  <si>
    <t>092-882-6362</t>
    <phoneticPr fontId="26"/>
  </si>
  <si>
    <t>品川太右</t>
    <rPh sb="0" eb="2">
      <t>シナガワ</t>
    </rPh>
    <rPh sb="2" eb="3">
      <t>フト</t>
    </rPh>
    <rPh sb="3" eb="4">
      <t>ミギ</t>
    </rPh>
    <phoneticPr fontId="26"/>
  </si>
  <si>
    <t>090-8036-3012</t>
    <phoneticPr fontId="26"/>
  </si>
  <si>
    <t>819-1561</t>
    <phoneticPr fontId="4"/>
  </si>
  <si>
    <t>FC Lazona U-15</t>
    <phoneticPr fontId="4"/>
  </si>
  <si>
    <t>090-8299-2509</t>
    <phoneticPr fontId="4"/>
  </si>
  <si>
    <t>fc.lazona@gmail.com</t>
    <phoneticPr fontId="4"/>
  </si>
  <si>
    <t>090-8831-8084</t>
    <phoneticPr fontId="4"/>
  </si>
  <si>
    <t>820-0052</t>
    <phoneticPr fontId="26"/>
  </si>
  <si>
    <t>ボアソルテ Ｆ 飯塚</t>
    <rPh sb="8" eb="10">
      <t>イイヅカ</t>
    </rPh>
    <phoneticPr fontId="26"/>
  </si>
  <si>
    <t>福岡県飯塚市相田75-133</t>
    <rPh sb="0" eb="8">
      <t>８２０－００５２</t>
    </rPh>
    <phoneticPr fontId="26"/>
  </si>
  <si>
    <t>080-5259-9011</t>
    <phoneticPr fontId="26"/>
  </si>
  <si>
    <t>0948-43-9500</t>
    <phoneticPr fontId="26"/>
  </si>
  <si>
    <t>syo11futaseboa9@yahoo.co.jp</t>
    <phoneticPr fontId="26"/>
  </si>
  <si>
    <t>中島　翔</t>
    <rPh sb="0" eb="2">
      <t>ナカシマ</t>
    </rPh>
    <rPh sb="3" eb="4">
      <t>ショウ</t>
    </rPh>
    <phoneticPr fontId="26"/>
  </si>
  <si>
    <t>830-0056</t>
    <phoneticPr fontId="4"/>
  </si>
  <si>
    <t>0942-65-5700</t>
    <phoneticPr fontId="4"/>
  </si>
  <si>
    <t>玉城未来也</t>
    <rPh sb="0" eb="2">
      <t>タマキ</t>
    </rPh>
    <rPh sb="2" eb="4">
      <t>ミライ</t>
    </rPh>
    <rPh sb="4" eb="5">
      <t>ヤ</t>
    </rPh>
    <phoneticPr fontId="4"/>
  </si>
  <si>
    <t>090-9784-5753</t>
    <phoneticPr fontId="4"/>
  </si>
  <si>
    <t>090-8918-1370</t>
    <phoneticPr fontId="4"/>
  </si>
  <si>
    <t>830-1224</t>
    <phoneticPr fontId="4"/>
  </si>
  <si>
    <t>090-3324-5395</t>
    <phoneticPr fontId="4"/>
  </si>
  <si>
    <t>0942-77-1076</t>
    <phoneticPr fontId="4"/>
  </si>
  <si>
    <t>fcturkey2012@yahoo.co.jp</t>
    <phoneticPr fontId="4"/>
  </si>
  <si>
    <t>090-3324-5395</t>
    <phoneticPr fontId="4"/>
  </si>
  <si>
    <t>栁　昌宏</t>
    <rPh sb="0" eb="1">
      <t>ル</t>
    </rPh>
    <rPh sb="2" eb="4">
      <t>マサヒロ</t>
    </rPh>
    <phoneticPr fontId="4"/>
  </si>
  <si>
    <t>090-8356-9027</t>
    <phoneticPr fontId="4"/>
  </si>
  <si>
    <t>080-2721-4211</t>
    <phoneticPr fontId="4"/>
  </si>
  <si>
    <t>831-0041</t>
    <phoneticPr fontId="26"/>
  </si>
  <si>
    <t>0120-41-3915</t>
    <phoneticPr fontId="26"/>
  </si>
  <si>
    <t>0944-89-2722</t>
    <phoneticPr fontId="26"/>
  </si>
  <si>
    <t>nankatsu.fukuoka@gmail.com</t>
    <phoneticPr fontId="26"/>
  </si>
  <si>
    <t>090-4775-8333</t>
    <phoneticPr fontId="26"/>
  </si>
  <si>
    <t>石丸</t>
    <rPh sb="0" eb="2">
      <t>イシマル</t>
    </rPh>
    <phoneticPr fontId="26"/>
  </si>
  <si>
    <t>080-1771-6547</t>
    <phoneticPr fontId="26"/>
  </si>
  <si>
    <t>笠原</t>
    <rPh sb="0" eb="2">
      <t>カサハラ</t>
    </rPh>
    <phoneticPr fontId="26"/>
  </si>
  <si>
    <t>080-1772-1959</t>
    <phoneticPr fontId="26"/>
  </si>
  <si>
    <t>839-0817</t>
    <phoneticPr fontId="4"/>
  </si>
  <si>
    <t>FC LIBRE</t>
    <phoneticPr fontId="4"/>
  </si>
  <si>
    <t>090-7381-9678</t>
    <phoneticPr fontId="4"/>
  </si>
  <si>
    <t>fclibre2016@gmail.com</t>
    <phoneticPr fontId="4"/>
  </si>
  <si>
    <t>840-0842</t>
    <phoneticPr fontId="4"/>
  </si>
  <si>
    <t>FINE LUZ SAGA F.C</t>
    <phoneticPr fontId="26"/>
  </si>
  <si>
    <t>090-4484-2405</t>
    <phoneticPr fontId="4"/>
  </si>
  <si>
    <t>092-558-5721</t>
    <phoneticPr fontId="26"/>
  </si>
  <si>
    <t>841-0054</t>
    <phoneticPr fontId="4"/>
  </si>
  <si>
    <t>VALENTIA</t>
    <phoneticPr fontId="26"/>
  </si>
  <si>
    <t>0942-84-2573</t>
    <phoneticPr fontId="4"/>
  </si>
  <si>
    <t>0942-84-2573</t>
    <phoneticPr fontId="26"/>
  </si>
  <si>
    <t>s0852028@yahoo.co.jp</t>
    <phoneticPr fontId="26"/>
  </si>
  <si>
    <t>中島充博</t>
    <rPh sb="0" eb="2">
      <t>ナカシマ</t>
    </rPh>
    <rPh sb="2" eb="4">
      <t>ミツヒロ</t>
    </rPh>
    <phoneticPr fontId="4"/>
  </si>
  <si>
    <t>090-6774-9635</t>
    <phoneticPr fontId="4"/>
  </si>
  <si>
    <t>849-0114</t>
    <phoneticPr fontId="4"/>
  </si>
  <si>
    <t>090-3734-9068</t>
    <phoneticPr fontId="4"/>
  </si>
  <si>
    <t>matsunaga@pleasure.sc</t>
    <phoneticPr fontId="26"/>
  </si>
  <si>
    <t>松永知樹</t>
    <rPh sb="0" eb="2">
      <t>マツナガ</t>
    </rPh>
    <rPh sb="2" eb="3">
      <t>シ</t>
    </rPh>
    <rPh sb="3" eb="4">
      <t>ジュ</t>
    </rPh>
    <phoneticPr fontId="4"/>
  </si>
  <si>
    <t>090-4485-6539</t>
    <phoneticPr fontId="4"/>
  </si>
  <si>
    <t>856-0817</t>
    <phoneticPr fontId="4"/>
  </si>
  <si>
    <t>スネイルサッカークラブ</t>
    <phoneticPr fontId="26"/>
  </si>
  <si>
    <t>長崎県大村市古賀島町110-3</t>
    <rPh sb="0" eb="10">
      <t>８５６－０８１７</t>
    </rPh>
    <phoneticPr fontId="4"/>
  </si>
  <si>
    <t>0957-54-5729</t>
    <phoneticPr fontId="4"/>
  </si>
  <si>
    <t>snailisahaya@yahoo.co.jp</t>
    <phoneticPr fontId="4"/>
  </si>
  <si>
    <t>080-5205-4083</t>
    <phoneticPr fontId="4"/>
  </si>
  <si>
    <t>山下晟知</t>
    <rPh sb="0" eb="2">
      <t>ヤマシタ</t>
    </rPh>
    <rPh sb="2" eb="3">
      <t>アキラ</t>
    </rPh>
    <rPh sb="3" eb="4">
      <t>シ</t>
    </rPh>
    <phoneticPr fontId="4"/>
  </si>
  <si>
    <t>080-8395-7412</t>
    <phoneticPr fontId="4"/>
  </si>
  <si>
    <t>857-1152</t>
    <phoneticPr fontId="26"/>
  </si>
  <si>
    <t>CA CELESTE</t>
    <phoneticPr fontId="26"/>
  </si>
  <si>
    <t>0956-37-8820</t>
    <phoneticPr fontId="26"/>
  </si>
  <si>
    <t>celeste.yamauchi@gmail.com</t>
    <phoneticPr fontId="26"/>
  </si>
  <si>
    <t>080-2786-9756</t>
    <phoneticPr fontId="26"/>
  </si>
  <si>
    <t>080-1785-8080</t>
    <phoneticPr fontId="26"/>
  </si>
  <si>
    <t>860-0001</t>
    <phoneticPr fontId="26"/>
  </si>
  <si>
    <t>藤園中学校サッカー部</t>
    <rPh sb="0" eb="1">
      <t>トウ</t>
    </rPh>
    <rPh sb="1" eb="2">
      <t>エン</t>
    </rPh>
    <rPh sb="2" eb="5">
      <t>チュウガッコウ</t>
    </rPh>
    <rPh sb="9" eb="10">
      <t>ブ</t>
    </rPh>
    <phoneticPr fontId="26"/>
  </si>
  <si>
    <t>熊本県熊本市千葉城町５番２号</t>
    <rPh sb="0" eb="10">
      <t>８６０－０００１</t>
    </rPh>
    <rPh sb="11" eb="12">
      <t>バン</t>
    </rPh>
    <rPh sb="13" eb="14">
      <t>ゴウ</t>
    </rPh>
    <phoneticPr fontId="26"/>
  </si>
  <si>
    <t>096-353-6417</t>
    <phoneticPr fontId="26"/>
  </si>
  <si>
    <t>096-353-6421</t>
    <phoneticPr fontId="26"/>
  </si>
  <si>
    <t>鐘ヶ江康裕</t>
    <rPh sb="0" eb="3">
      <t>カネガエ</t>
    </rPh>
    <rPh sb="3" eb="5">
      <t>ヤスヒロ</t>
    </rPh>
    <phoneticPr fontId="26"/>
  </si>
  <si>
    <t>090-7167-4414</t>
    <phoneticPr fontId="26"/>
  </si>
  <si>
    <t>861-2236</t>
    <phoneticPr fontId="4"/>
  </si>
  <si>
    <t>090-7158-7494</t>
    <phoneticPr fontId="4"/>
  </si>
  <si>
    <t>096-289-8815</t>
    <phoneticPr fontId="4"/>
  </si>
  <si>
    <t>861-8075</t>
    <phoneticPr fontId="4"/>
  </si>
  <si>
    <t>熊本市立清水中学校サッカー部</t>
    <rPh sb="4" eb="6">
      <t>シミズ</t>
    </rPh>
    <rPh sb="6" eb="9">
      <t>チュウガッコウ</t>
    </rPh>
    <rPh sb="13" eb="14">
      <t>ブ</t>
    </rPh>
    <phoneticPr fontId="4"/>
  </si>
  <si>
    <t>096-345-2753</t>
    <phoneticPr fontId="4"/>
  </si>
  <si>
    <t>096-345-2758</t>
    <phoneticPr fontId="4"/>
  </si>
  <si>
    <t>shimizujjh@t.kumamoto-kmm.ed.jp</t>
    <phoneticPr fontId="26"/>
  </si>
  <si>
    <t>090-5284-6780</t>
    <phoneticPr fontId="4"/>
  </si>
  <si>
    <t>090-4358-9994</t>
    <phoneticPr fontId="4"/>
  </si>
  <si>
    <t>862-0926</t>
    <phoneticPr fontId="26"/>
  </si>
  <si>
    <t>熊本市立西原中学校</t>
    <rPh sb="0" eb="2">
      <t>クマモト</t>
    </rPh>
    <rPh sb="2" eb="3">
      <t>シ</t>
    </rPh>
    <rPh sb="3" eb="4">
      <t>リツ</t>
    </rPh>
    <rPh sb="4" eb="6">
      <t>ニシハラ</t>
    </rPh>
    <rPh sb="6" eb="9">
      <t>チュウガッコウ</t>
    </rPh>
    <phoneticPr fontId="26"/>
  </si>
  <si>
    <t>熊本県熊本市保田窪４丁目９番１号</t>
    <rPh sb="0" eb="9">
      <t>８６２－０９２６</t>
    </rPh>
    <rPh sb="10" eb="12">
      <t>チョウメ</t>
    </rPh>
    <rPh sb="13" eb="14">
      <t>バン</t>
    </rPh>
    <rPh sb="15" eb="16">
      <t>ゴウ</t>
    </rPh>
    <phoneticPr fontId="26"/>
  </si>
  <si>
    <t>096-383-6124</t>
    <phoneticPr fontId="26"/>
  </si>
  <si>
    <t>096-383-6125</t>
    <phoneticPr fontId="26"/>
  </si>
  <si>
    <t>tatsu-hara-0529@yahoo.co.jp</t>
    <phoneticPr fontId="26"/>
  </si>
  <si>
    <t>原　辰徳</t>
    <rPh sb="0" eb="1">
      <t>ハラ</t>
    </rPh>
    <rPh sb="2" eb="4">
      <t>タツノリ</t>
    </rPh>
    <phoneticPr fontId="26"/>
  </si>
  <si>
    <t>090-9566-1384</t>
    <phoneticPr fontId="26"/>
  </si>
  <si>
    <t>秦　裕樹</t>
    <rPh sb="0" eb="1">
      <t>ハタ</t>
    </rPh>
    <rPh sb="2" eb="4">
      <t>ヒロキ</t>
    </rPh>
    <phoneticPr fontId="26"/>
  </si>
  <si>
    <t>080-1782-4268</t>
    <phoneticPr fontId="26"/>
  </si>
  <si>
    <t>863-0043</t>
    <phoneticPr fontId="26"/>
  </si>
  <si>
    <t>天草市立稜南中学校</t>
    <rPh sb="0" eb="2">
      <t>アマクサ</t>
    </rPh>
    <rPh sb="2" eb="4">
      <t>シリツ</t>
    </rPh>
    <rPh sb="6" eb="9">
      <t>チュウガッコウ</t>
    </rPh>
    <phoneticPr fontId="26"/>
  </si>
  <si>
    <t>0969-23-9966</t>
    <phoneticPr fontId="26"/>
  </si>
  <si>
    <t>0969-23-8151</t>
    <phoneticPr fontId="26"/>
  </si>
  <si>
    <t>ryonan@city-amakusa.sd.jp</t>
    <phoneticPr fontId="26"/>
  </si>
  <si>
    <t>090-7381-3835</t>
    <phoneticPr fontId="26"/>
  </si>
  <si>
    <t>080-2770-0589</t>
    <phoneticPr fontId="26"/>
  </si>
  <si>
    <t>090-8761-9913</t>
    <phoneticPr fontId="26"/>
  </si>
  <si>
    <t>866-0065</t>
    <phoneticPr fontId="4"/>
  </si>
  <si>
    <t>866-0885</t>
    <phoneticPr fontId="26"/>
  </si>
  <si>
    <t>熊本県立八代中学校</t>
    <rPh sb="0" eb="2">
      <t>クマモト</t>
    </rPh>
    <rPh sb="2" eb="4">
      <t>ケンリツ</t>
    </rPh>
    <rPh sb="4" eb="6">
      <t>ヤツシロ</t>
    </rPh>
    <rPh sb="6" eb="9">
      <t>チュウガッコウ</t>
    </rPh>
    <phoneticPr fontId="26"/>
  </si>
  <si>
    <t>熊本県八代市永碇町856</t>
    <rPh sb="0" eb="9">
      <t>８６６－０８８５</t>
    </rPh>
    <phoneticPr fontId="26"/>
  </si>
  <si>
    <t>0965-33-4138</t>
    <phoneticPr fontId="26"/>
  </si>
  <si>
    <t>0965-35-8435</t>
    <phoneticPr fontId="26"/>
  </si>
  <si>
    <t>tamot-t@mail.bears.ed.jp</t>
    <phoneticPr fontId="26"/>
  </si>
  <si>
    <t>田本崇大</t>
    <rPh sb="0" eb="2">
      <t>タモト</t>
    </rPh>
    <rPh sb="2" eb="3">
      <t>タカシ</t>
    </rPh>
    <rPh sb="3" eb="4">
      <t>オオ</t>
    </rPh>
    <phoneticPr fontId="26"/>
  </si>
  <si>
    <t>090-9583-0458</t>
    <phoneticPr fontId="26"/>
  </si>
  <si>
    <t>867-0012</t>
    <phoneticPr fontId="4"/>
  </si>
  <si>
    <t>minamata1.29.soccer@gmail.com</t>
    <phoneticPr fontId="26"/>
  </si>
  <si>
    <t>今村賢悟</t>
    <rPh sb="0" eb="2">
      <t>イマムラ</t>
    </rPh>
    <rPh sb="2" eb="4">
      <t>ケンゴ</t>
    </rPh>
    <phoneticPr fontId="5"/>
  </si>
  <si>
    <t>080-1536-7943</t>
    <phoneticPr fontId="26"/>
  </si>
  <si>
    <t>867-0054</t>
    <phoneticPr fontId="4"/>
  </si>
  <si>
    <t>868-0081</t>
    <phoneticPr fontId="4"/>
  </si>
  <si>
    <t>869-0502</t>
    <phoneticPr fontId="26"/>
  </si>
  <si>
    <t>0964-33-1130</t>
    <phoneticPr fontId="26"/>
  </si>
  <si>
    <t>0964-33-1131</t>
    <phoneticPr fontId="26"/>
  </si>
  <si>
    <t>noritanaka4496@gmail.com</t>
    <phoneticPr fontId="26"/>
  </si>
  <si>
    <t>080-1763-8193</t>
    <phoneticPr fontId="26"/>
  </si>
  <si>
    <t>090-1190-9675</t>
    <phoneticPr fontId="26"/>
  </si>
  <si>
    <t>0964-33-1337</t>
    <phoneticPr fontId="26"/>
  </si>
  <si>
    <t>giegkumamotoss@gmail.com</t>
    <phoneticPr fontId="26"/>
  </si>
  <si>
    <t>090-1878-7491</t>
    <phoneticPr fontId="26"/>
  </si>
  <si>
    <t>870-0887</t>
    <phoneticPr fontId="4"/>
  </si>
  <si>
    <t>097-560-4813</t>
    <phoneticPr fontId="4"/>
  </si>
  <si>
    <t>097-560-4814</t>
    <phoneticPr fontId="4"/>
  </si>
  <si>
    <t>kuma@verspah.jp</t>
    <phoneticPr fontId="26"/>
  </si>
  <si>
    <t>熊谷勇哉</t>
    <rPh sb="0" eb="2">
      <t>クマガヤ</t>
    </rPh>
    <rPh sb="2" eb="3">
      <t>ユウ</t>
    </rPh>
    <rPh sb="3" eb="4">
      <t>ヤ</t>
    </rPh>
    <phoneticPr fontId="4"/>
  </si>
  <si>
    <t>080-1705-4983</t>
    <phoneticPr fontId="4"/>
  </si>
  <si>
    <t>原田龍太郎</t>
    <rPh sb="0" eb="2">
      <t>ハラダ</t>
    </rPh>
    <rPh sb="2" eb="5">
      <t>リュウタロウ</t>
    </rPh>
    <phoneticPr fontId="4"/>
  </si>
  <si>
    <t>080-5214-4157</t>
    <phoneticPr fontId="4"/>
  </si>
  <si>
    <t>874-0847</t>
    <phoneticPr fontId="4"/>
  </si>
  <si>
    <t>080-1746-1536</t>
    <phoneticPr fontId="4"/>
  </si>
  <si>
    <t>0977-26-6616</t>
    <phoneticPr fontId="4"/>
  </si>
  <si>
    <t>takashi.minerba@nifty.com</t>
    <phoneticPr fontId="4"/>
  </si>
  <si>
    <t>880-0121</t>
    <phoneticPr fontId="4"/>
  </si>
  <si>
    <t>ヴェントノーバFC</t>
    <phoneticPr fontId="4"/>
  </si>
  <si>
    <t>宮崎県宮崎市島之内7005　フォレスト75 1-Ｄ</t>
    <rPh sb="0" eb="9">
      <t>８８０－０１２１</t>
    </rPh>
    <phoneticPr fontId="4"/>
  </si>
  <si>
    <t>090-5920-1113</t>
    <phoneticPr fontId="4"/>
  </si>
  <si>
    <t>ventonovafc@gmail.com</t>
    <phoneticPr fontId="4"/>
  </si>
  <si>
    <t>880-0841</t>
    <phoneticPr fontId="4"/>
  </si>
  <si>
    <t>0985-23-2225</t>
    <phoneticPr fontId="4"/>
  </si>
  <si>
    <t>0985-23-2226</t>
    <phoneticPr fontId="4"/>
  </si>
  <si>
    <t>090-2580-4620</t>
    <phoneticPr fontId="4"/>
  </si>
  <si>
    <t>中川明美</t>
    <rPh sb="0" eb="2">
      <t>ナカガワ</t>
    </rPh>
    <rPh sb="2" eb="4">
      <t>アケミ</t>
    </rPh>
    <phoneticPr fontId="4"/>
  </si>
  <si>
    <t>090-5731-8111</t>
    <phoneticPr fontId="4"/>
  </si>
  <si>
    <t>882-0804</t>
    <phoneticPr fontId="4"/>
  </si>
  <si>
    <t>4705ja@miyazaki-c.ed.jp</t>
    <phoneticPr fontId="26"/>
  </si>
  <si>
    <t>茂　達矢</t>
    <rPh sb="0" eb="1">
      <t>シゲ</t>
    </rPh>
    <rPh sb="2" eb="4">
      <t>タツヤ</t>
    </rPh>
    <phoneticPr fontId="14"/>
  </si>
  <si>
    <t>080-5213-7298</t>
  </si>
  <si>
    <t>882-0851</t>
    <phoneticPr fontId="26"/>
  </si>
  <si>
    <t>延岡市立延岡中学校サッカー部</t>
    <rPh sb="0" eb="3">
      <t>ノベオカシ</t>
    </rPh>
    <rPh sb="3" eb="4">
      <t>リツ</t>
    </rPh>
    <rPh sb="4" eb="6">
      <t>ノベオカ</t>
    </rPh>
    <rPh sb="6" eb="9">
      <t>チュウガッコウ</t>
    </rPh>
    <rPh sb="13" eb="14">
      <t>ブ</t>
    </rPh>
    <phoneticPr fontId="14"/>
  </si>
  <si>
    <t>宮崎県延岡市浜砂１丁目６番１号</t>
    <rPh sb="0" eb="8">
      <t>８８２－０８５１</t>
    </rPh>
    <rPh sb="9" eb="11">
      <t>チョウメ</t>
    </rPh>
    <rPh sb="12" eb="13">
      <t>バン</t>
    </rPh>
    <rPh sb="14" eb="15">
      <t>ゴウ</t>
    </rPh>
    <phoneticPr fontId="26"/>
  </si>
  <si>
    <t>0982-33-2541</t>
    <phoneticPr fontId="26"/>
  </si>
  <si>
    <t>0982-33-2545</t>
    <phoneticPr fontId="26"/>
  </si>
  <si>
    <t>ki4701a@miyazaki-c.ed.jp</t>
    <phoneticPr fontId="26"/>
  </si>
  <si>
    <t>酒井豊</t>
    <rPh sb="0" eb="2">
      <t>サカイ</t>
    </rPh>
    <rPh sb="2" eb="3">
      <t>ユタカ</t>
    </rPh>
    <phoneticPr fontId="14"/>
  </si>
  <si>
    <t>090-6770-9871</t>
  </si>
  <si>
    <t>885-0015</t>
    <phoneticPr fontId="26"/>
  </si>
  <si>
    <t>都城市立祝吉中学校サッカー部</t>
    <rPh sb="4" eb="6">
      <t>シュクヨシ</t>
    </rPh>
    <rPh sb="6" eb="9">
      <t>チュウガッコウ</t>
    </rPh>
    <rPh sb="13" eb="14">
      <t>ブ</t>
    </rPh>
    <phoneticPr fontId="26"/>
  </si>
  <si>
    <t>0986-22-0697</t>
    <phoneticPr fontId="26"/>
  </si>
  <si>
    <t>0986-22-9237</t>
    <phoneticPr fontId="4"/>
  </si>
  <si>
    <t>ryuta_honda@yahoo.co.jp</t>
    <phoneticPr fontId="26"/>
  </si>
  <si>
    <t>885-0086</t>
    <phoneticPr fontId="4"/>
  </si>
  <si>
    <t>都城市立五十市中学校サッカー部</t>
    <rPh sb="4" eb="7">
      <t>イソイチ</t>
    </rPh>
    <rPh sb="8" eb="10">
      <t>ガッコウ</t>
    </rPh>
    <phoneticPr fontId="5"/>
  </si>
  <si>
    <t>宮崎県都城市久保原町2街区6号</t>
    <rPh sb="0" eb="10">
      <t>８８５－００８６</t>
    </rPh>
    <rPh sb="11" eb="12">
      <t>マチ</t>
    </rPh>
    <rPh sb="12" eb="13">
      <t>ク</t>
    </rPh>
    <rPh sb="14" eb="15">
      <t>ゴウ</t>
    </rPh>
    <phoneticPr fontId="4"/>
  </si>
  <si>
    <t>0986-23-0126</t>
    <phoneticPr fontId="26"/>
  </si>
  <si>
    <t>0986-23-0023</t>
    <phoneticPr fontId="4"/>
  </si>
  <si>
    <t>rano.cable@gmail.com</t>
    <phoneticPr fontId="26"/>
  </si>
  <si>
    <t>矢田部修</t>
    <rPh sb="0" eb="3">
      <t>ヤタベ</t>
    </rPh>
    <rPh sb="3" eb="4">
      <t>オサム</t>
    </rPh>
    <phoneticPr fontId="26"/>
  </si>
  <si>
    <t>080-5624-4175</t>
    <phoneticPr fontId="26"/>
  </si>
  <si>
    <t>885-0094</t>
    <phoneticPr fontId="4"/>
  </si>
  <si>
    <t>0986-24-6038</t>
    <phoneticPr fontId="4"/>
  </si>
  <si>
    <t>daigo001227@yahoo.co.jp</t>
    <phoneticPr fontId="26"/>
  </si>
  <si>
    <t>小迎大悟</t>
    <phoneticPr fontId="26"/>
  </si>
  <si>
    <t>090-1877-3817</t>
    <phoneticPr fontId="26"/>
  </si>
  <si>
    <t>長峰聖治</t>
    <phoneticPr fontId="26"/>
  </si>
  <si>
    <t>090-7391-6679</t>
    <phoneticPr fontId="26"/>
  </si>
  <si>
    <t>渡邉順市</t>
    <rPh sb="0" eb="2">
      <t>ワタナベ</t>
    </rPh>
    <rPh sb="2" eb="4">
      <t>ジュンイチ</t>
    </rPh>
    <phoneticPr fontId="26"/>
  </si>
  <si>
    <t>090-9650-4989</t>
    <phoneticPr fontId="26"/>
  </si>
  <si>
    <t>885-1202</t>
    <phoneticPr fontId="26"/>
  </si>
  <si>
    <t>高城中学校サッカー部</t>
    <phoneticPr fontId="26"/>
  </si>
  <si>
    <t>宮崎県都城市高城町穂満坊１１５－１</t>
    <phoneticPr fontId="26"/>
  </si>
  <si>
    <t>0986-58-2303</t>
    <phoneticPr fontId="26"/>
  </si>
  <si>
    <t>0986-58-2823</t>
    <phoneticPr fontId="26"/>
  </si>
  <si>
    <t>m.matsuwaki@gmail.com</t>
    <phoneticPr fontId="26"/>
  </si>
  <si>
    <t>松脇正和</t>
    <phoneticPr fontId="26"/>
  </si>
  <si>
    <t>090-6299-8653</t>
    <phoneticPr fontId="26"/>
  </si>
  <si>
    <t>889-0513</t>
    <phoneticPr fontId="4"/>
  </si>
  <si>
    <t>フォルトゥナ延岡FC</t>
    <phoneticPr fontId="4"/>
  </si>
  <si>
    <t>0982-40-5635</t>
    <phoneticPr fontId="4"/>
  </si>
  <si>
    <t>fnfc@i.softbank.jp</t>
    <phoneticPr fontId="4"/>
  </si>
  <si>
    <t>090-2852-7267</t>
    <phoneticPr fontId="4"/>
  </si>
  <si>
    <t>090-1194-2208</t>
    <phoneticPr fontId="4"/>
  </si>
  <si>
    <t>889-1701</t>
    <phoneticPr fontId="26"/>
  </si>
  <si>
    <t>宮崎市立田野中学校サッカー部</t>
    <rPh sb="0" eb="2">
      <t>ミヤザキ</t>
    </rPh>
    <rPh sb="2" eb="3">
      <t>シ</t>
    </rPh>
    <rPh sb="3" eb="4">
      <t>リツ</t>
    </rPh>
    <rPh sb="4" eb="6">
      <t>タノ</t>
    </rPh>
    <rPh sb="6" eb="9">
      <t>チュウガッコウ</t>
    </rPh>
    <rPh sb="13" eb="14">
      <t>ブ</t>
    </rPh>
    <phoneticPr fontId="14"/>
  </si>
  <si>
    <t>宮崎県宮崎市田野町甲2826-3</t>
    <rPh sb="0" eb="10">
      <t>８８９－１７０１</t>
    </rPh>
    <phoneticPr fontId="26"/>
  </si>
  <si>
    <t>0985-86-1200</t>
    <phoneticPr fontId="26"/>
  </si>
  <si>
    <t>0985-86-1874</t>
    <phoneticPr fontId="26"/>
  </si>
  <si>
    <t>tano-c-31@mcnet.ed.jp</t>
    <phoneticPr fontId="26"/>
  </si>
  <si>
    <t>弓削聖一</t>
    <rPh sb="0" eb="2">
      <t>ユゲ</t>
    </rPh>
    <rPh sb="2" eb="4">
      <t>セイイチ</t>
    </rPh>
    <phoneticPr fontId="26"/>
  </si>
  <si>
    <t>090-4990-6526</t>
    <phoneticPr fontId="26"/>
  </si>
  <si>
    <t>889-4505</t>
    <phoneticPr fontId="26"/>
  </si>
  <si>
    <t>都城市立高崎中学校サッカー部</t>
    <rPh sb="4" eb="6">
      <t>タカサキ</t>
    </rPh>
    <rPh sb="7" eb="9">
      <t>ガッコウ</t>
    </rPh>
    <phoneticPr fontId="5"/>
  </si>
  <si>
    <t>宮崎県都城市高崎町大牟田1904番地1</t>
    <rPh sb="0" eb="12">
      <t>８８９－４５０５</t>
    </rPh>
    <rPh sb="16" eb="18">
      <t>バンチ</t>
    </rPh>
    <phoneticPr fontId="26"/>
  </si>
  <si>
    <t>0986-62-1108</t>
    <phoneticPr fontId="26"/>
  </si>
  <si>
    <t>0986-62-4960</t>
    <phoneticPr fontId="26"/>
  </si>
  <si>
    <t>4335jc@miyazaki-c.ed.jp</t>
    <phoneticPr fontId="26"/>
  </si>
  <si>
    <t>kl07311013@icloud.com</t>
    <phoneticPr fontId="26"/>
  </si>
  <si>
    <t>黒木勇貴</t>
    <rPh sb="0" eb="2">
      <t>クロキ</t>
    </rPh>
    <rPh sb="2" eb="4">
      <t>ユウキ</t>
    </rPh>
    <phoneticPr fontId="26"/>
  </si>
  <si>
    <t>090-3733-3106</t>
    <phoneticPr fontId="26"/>
  </si>
  <si>
    <t>福原宏己</t>
    <rPh sb="0" eb="2">
      <t>フクハラ</t>
    </rPh>
    <rPh sb="2" eb="3">
      <t>ヒロシ</t>
    </rPh>
    <rPh sb="3" eb="4">
      <t>ミ</t>
    </rPh>
    <phoneticPr fontId="26"/>
  </si>
  <si>
    <t>090-7155-7680</t>
    <phoneticPr fontId="26"/>
  </si>
  <si>
    <t>889-4601</t>
    <phoneticPr fontId="4"/>
  </si>
  <si>
    <t>090-2089-1092</t>
    <phoneticPr fontId="26"/>
  </si>
  <si>
    <t>kuroki08073@yahoo.co.jp</t>
    <phoneticPr fontId="26"/>
  </si>
  <si>
    <t>090-2089-1092</t>
    <phoneticPr fontId="4"/>
  </si>
  <si>
    <t>080-5602-5487</t>
    <phoneticPr fontId="4"/>
  </si>
  <si>
    <t>890-0032</t>
    <phoneticPr fontId="4"/>
  </si>
  <si>
    <t>099-281-3122</t>
    <phoneticPr fontId="4"/>
  </si>
  <si>
    <t>099-281-3127</t>
    <phoneticPr fontId="4"/>
  </si>
  <si>
    <t>mako.5489@tiara.ocn.ne.jp</t>
    <phoneticPr fontId="4"/>
  </si>
  <si>
    <t>090-9564-1420</t>
    <phoneticPr fontId="4"/>
  </si>
  <si>
    <t>891-1306</t>
    <phoneticPr fontId="4"/>
  </si>
  <si>
    <t>N.UNITED.KAGOSHIMA　U-15</t>
  </si>
  <si>
    <t>鹿児島県鹿児島市牟礼岡1-5-5</t>
    <rPh sb="0" eb="11">
      <t>８９１－１３０６</t>
    </rPh>
    <phoneticPr fontId="4"/>
  </si>
  <si>
    <t>099-802-4682</t>
    <phoneticPr fontId="26"/>
  </si>
  <si>
    <t>tadafumi6791@yahoo.co.jp</t>
    <phoneticPr fontId="26"/>
  </si>
  <si>
    <t>取附忠文</t>
    <rPh sb="0" eb="1">
      <t>トリ</t>
    </rPh>
    <rPh sb="1" eb="2">
      <t>フ</t>
    </rPh>
    <rPh sb="2" eb="4">
      <t>タダフミ</t>
    </rPh>
    <phoneticPr fontId="14"/>
  </si>
  <si>
    <t>090-9485-7248</t>
  </si>
  <si>
    <t>899-2202</t>
    <phoneticPr fontId="4"/>
  </si>
  <si>
    <t>yjxhs070@yahoo.co.jp</t>
    <phoneticPr fontId="4"/>
  </si>
  <si>
    <t>－</t>
    <phoneticPr fontId="4"/>
  </si>
  <si>
    <t>899-2511</t>
    <phoneticPr fontId="26"/>
  </si>
  <si>
    <t>899-2505</t>
    <phoneticPr fontId="26"/>
  </si>
  <si>
    <t>099-272-4996</t>
    <phoneticPr fontId="26"/>
  </si>
  <si>
    <t>099-272-4997</t>
    <phoneticPr fontId="26"/>
  </si>
  <si>
    <t>ikitaihsfc@yahoo.co.jp</t>
    <phoneticPr fontId="26"/>
  </si>
  <si>
    <t>松下寛正</t>
    <rPh sb="0" eb="2">
      <t>マツシタ</t>
    </rPh>
    <rPh sb="2" eb="4">
      <t>ヒロマサ</t>
    </rPh>
    <phoneticPr fontId="26"/>
  </si>
  <si>
    <t>070-1045-2177</t>
    <phoneticPr fontId="26"/>
  </si>
  <si>
    <t>前園奈津子</t>
    <rPh sb="0" eb="2">
      <t>マエゾノ</t>
    </rPh>
    <rPh sb="2" eb="5">
      <t>ナツコ</t>
    </rPh>
    <phoneticPr fontId="4"/>
  </si>
  <si>
    <t>090-8289-8708</t>
    <phoneticPr fontId="4"/>
  </si>
  <si>
    <t>899-5102</t>
    <phoneticPr fontId="4"/>
  </si>
  <si>
    <t>0995-42-0224</t>
    <phoneticPr fontId="4"/>
  </si>
  <si>
    <t>0995-43-7165</t>
    <phoneticPr fontId="4"/>
  </si>
  <si>
    <t>hayato-soccer2014@yahoo.co.jp</t>
    <phoneticPr fontId="4"/>
  </si>
  <si>
    <t>090-4357-2301</t>
    <phoneticPr fontId="4"/>
  </si>
  <si>
    <t>小久保</t>
    <rPh sb="0" eb="3">
      <t>コクボ</t>
    </rPh>
    <phoneticPr fontId="4"/>
  </si>
  <si>
    <t>－</t>
    <phoneticPr fontId="4"/>
  </si>
  <si>
    <t>899-5121</t>
    <phoneticPr fontId="4"/>
  </si>
  <si>
    <t>080-4280-5256</t>
    <phoneticPr fontId="4"/>
  </si>
  <si>
    <t>899-5303</t>
    <phoneticPr fontId="26"/>
  </si>
  <si>
    <t>溝辺・蒲生・霧島</t>
    <rPh sb="0" eb="2">
      <t>ミゾベ</t>
    </rPh>
    <rPh sb="3" eb="5">
      <t>ガモウ</t>
    </rPh>
    <rPh sb="6" eb="8">
      <t>キリシマ</t>
    </rPh>
    <phoneticPr fontId="14"/>
  </si>
  <si>
    <t>899-5303</t>
    <phoneticPr fontId="4"/>
  </si>
  <si>
    <t>鹿児島県姶良郡蒲生町北10番地</t>
    <rPh sb="0" eb="11">
      <t>８９９－５３０３</t>
    </rPh>
    <rPh sb="13" eb="15">
      <t>バンチ</t>
    </rPh>
    <phoneticPr fontId="4"/>
  </si>
  <si>
    <t>0995-52-0100</t>
    <phoneticPr fontId="26"/>
  </si>
  <si>
    <t>0995-54-3003</t>
    <phoneticPr fontId="26"/>
  </si>
  <si>
    <t>08017375173@yahoo.co.jp</t>
    <phoneticPr fontId="26"/>
  </si>
  <si>
    <t>里山智宏</t>
    <rPh sb="0" eb="2">
      <t>サトヤマ</t>
    </rPh>
    <rPh sb="2" eb="4">
      <t>トモヒロ</t>
    </rPh>
    <phoneticPr fontId="26"/>
  </si>
  <si>
    <t>080-1737-5173</t>
    <phoneticPr fontId="26"/>
  </si>
  <si>
    <t>901-0152</t>
    <phoneticPr fontId="4"/>
  </si>
  <si>
    <t>casa okinawa</t>
    <phoneticPr fontId="4"/>
  </si>
  <si>
    <t>070-5690-1691</t>
    <phoneticPr fontId="4"/>
  </si>
  <si>
    <t>paffgk@yahoo.co.jp</t>
    <phoneticPr fontId="4"/>
  </si>
  <si>
    <t>金城収吾</t>
    <rPh sb="0" eb="2">
      <t>カネシロ</t>
    </rPh>
    <rPh sb="2" eb="4">
      <t>シュウゴ</t>
    </rPh>
    <phoneticPr fontId="4"/>
  </si>
  <si>
    <t>090-9161-7824</t>
    <phoneticPr fontId="4"/>
  </si>
  <si>
    <t>940-0044</t>
    <phoneticPr fontId="4"/>
  </si>
  <si>
    <t>0258-36-4800</t>
    <phoneticPr fontId="4"/>
  </si>
  <si>
    <t>0258-36-4715</t>
    <phoneticPr fontId="4"/>
  </si>
  <si>
    <t>shigy_d@yahoo.co.jp</t>
    <phoneticPr fontId="4"/>
  </si>
  <si>
    <t>090-1146-4630</t>
    <phoneticPr fontId="4"/>
  </si>
  <si>
    <t>090-6927-8734</t>
    <phoneticPr fontId="4"/>
  </si>
  <si>
    <t>860-0081</t>
    <phoneticPr fontId="4"/>
  </si>
  <si>
    <t>096-354-1316</t>
    <phoneticPr fontId="4"/>
  </si>
  <si>
    <t>096-351-5610</t>
    <phoneticPr fontId="4"/>
  </si>
  <si>
    <t>090-5283-5614</t>
    <phoneticPr fontId="4"/>
  </si>
  <si>
    <t>090-8620-3978</t>
    <phoneticPr fontId="4"/>
  </si>
  <si>
    <t>861-0304</t>
    <phoneticPr fontId="26"/>
  </si>
  <si>
    <t>090-2394-7448</t>
    <phoneticPr fontId="26"/>
  </si>
  <si>
    <t>nishida@scudettofc.com</t>
    <phoneticPr fontId="4"/>
  </si>
  <si>
    <t>861-1201</t>
    <phoneticPr fontId="4"/>
  </si>
  <si>
    <t>080-3026-3206</t>
    <phoneticPr fontId="4"/>
  </si>
  <si>
    <t>096-359-7966</t>
    <phoneticPr fontId="4"/>
  </si>
  <si>
    <t>861-2101</t>
    <phoneticPr fontId="26"/>
  </si>
  <si>
    <t>096-365-1641</t>
    <phoneticPr fontId="26"/>
  </si>
  <si>
    <t>096-365-1705</t>
    <phoneticPr fontId="26"/>
  </si>
  <si>
    <t>gottin@utopia.ocn.ne.jp</t>
    <phoneticPr fontId="26"/>
  </si>
  <si>
    <t>090-4988-0682</t>
    <phoneticPr fontId="26"/>
  </si>
  <si>
    <t>090-7441-0723</t>
    <phoneticPr fontId="26"/>
  </si>
  <si>
    <t>861-2404</t>
    <phoneticPr fontId="4"/>
  </si>
  <si>
    <t>090-1974-9572</t>
    <phoneticPr fontId="4"/>
  </si>
  <si>
    <t>090-3325-0891</t>
    <phoneticPr fontId="4"/>
  </si>
  <si>
    <t>861-4101</t>
    <phoneticPr fontId="26"/>
  </si>
  <si>
    <t>096-351-6442</t>
    <phoneticPr fontId="26"/>
  </si>
  <si>
    <t>096-351-6447</t>
    <phoneticPr fontId="26"/>
  </si>
  <si>
    <t>yamada.takahiro@t.kumamoto-kmm.ed.jp</t>
    <phoneticPr fontId="26"/>
  </si>
  <si>
    <t>junji112001@yahoo.co.jp</t>
    <phoneticPr fontId="26"/>
  </si>
  <si>
    <t>090-1345-2759</t>
    <phoneticPr fontId="26"/>
  </si>
  <si>
    <t>861-4125</t>
    <phoneticPr fontId="26"/>
  </si>
  <si>
    <t>jun481231@gmail.com</t>
    <phoneticPr fontId="26"/>
  </si>
  <si>
    <t>090-7395-1101</t>
    <phoneticPr fontId="4"/>
  </si>
  <si>
    <t>090-8765-9670</t>
    <phoneticPr fontId="4"/>
  </si>
  <si>
    <t>861-4133</t>
    <phoneticPr fontId="26"/>
  </si>
  <si>
    <t>096-358-6454</t>
    <phoneticPr fontId="26"/>
  </si>
  <si>
    <t>096-358-6487</t>
    <phoneticPr fontId="26"/>
  </si>
  <si>
    <t>moaissjp@yahoo.co.jp</t>
    <phoneticPr fontId="26"/>
  </si>
  <si>
    <t>090-9561-9239</t>
    <phoneticPr fontId="26"/>
  </si>
  <si>
    <t>090-8393-5930</t>
    <phoneticPr fontId="26"/>
  </si>
  <si>
    <t>861-4154</t>
    <phoneticPr fontId="4"/>
  </si>
  <si>
    <t>096-357-4343</t>
    <phoneticPr fontId="4"/>
  </si>
  <si>
    <t>096-357-4344</t>
    <phoneticPr fontId="4"/>
  </si>
  <si>
    <t>sakatchi74@gmail.com</t>
    <phoneticPr fontId="26"/>
  </si>
  <si>
    <t>090-4484-9495</t>
    <phoneticPr fontId="26"/>
  </si>
  <si>
    <t>861-4172</t>
    <phoneticPr fontId="4"/>
  </si>
  <si>
    <t>090-9590-4664</t>
    <phoneticPr fontId="4"/>
  </si>
  <si>
    <t>080-1714-9141</t>
    <phoneticPr fontId="4"/>
  </si>
  <si>
    <t>861-5525</t>
    <phoneticPr fontId="4"/>
  </si>
  <si>
    <t>096-326-3121</t>
    <phoneticPr fontId="4"/>
  </si>
  <si>
    <t>s.harada713@gmail.com</t>
    <phoneticPr fontId="4"/>
  </si>
  <si>
    <t>090-2398-9577</t>
    <phoneticPr fontId="4"/>
  </si>
  <si>
    <t>080-8393-3302</t>
    <phoneticPr fontId="4"/>
  </si>
  <si>
    <t>861-8029</t>
    <phoneticPr fontId="4"/>
  </si>
  <si>
    <t>861-8038</t>
    <phoneticPr fontId="4"/>
  </si>
  <si>
    <t>アルバランシア熊本</t>
    <phoneticPr fontId="4"/>
  </si>
  <si>
    <t>096-349-6430</t>
    <phoneticPr fontId="4"/>
  </si>
  <si>
    <t>albarancia-kumamoto@yahoo.co.jp</t>
    <phoneticPr fontId="26"/>
  </si>
  <si>
    <t>森尾祐次</t>
    <phoneticPr fontId="4"/>
  </si>
  <si>
    <t>090-1343-6946</t>
    <phoneticPr fontId="4"/>
  </si>
  <si>
    <t>861-8039</t>
    <phoneticPr fontId="4"/>
  </si>
  <si>
    <t>096-368-9926</t>
    <phoneticPr fontId="4"/>
  </si>
  <si>
    <t>096-368-9936</t>
    <phoneticPr fontId="4"/>
  </si>
  <si>
    <t>football2012kumamoto@yahoo.co.jp</t>
    <phoneticPr fontId="4"/>
  </si>
  <si>
    <t>090-1873-2463</t>
    <phoneticPr fontId="4"/>
  </si>
  <si>
    <t>熊本YMCA FC</t>
    <phoneticPr fontId="4"/>
  </si>
  <si>
    <t>861-8043</t>
    <phoneticPr fontId="4"/>
  </si>
  <si>
    <t>エンフレンテ熊本</t>
    <phoneticPr fontId="26"/>
  </si>
  <si>
    <t>861-8045</t>
    <phoneticPr fontId="4"/>
  </si>
  <si>
    <t>090-4344-6332</t>
    <phoneticPr fontId="26"/>
  </si>
  <si>
    <t>096-285-7640</t>
    <phoneticPr fontId="26"/>
  </si>
  <si>
    <t>090-5489-3966</t>
    <phoneticPr fontId="4"/>
  </si>
  <si>
    <t>861-8064</t>
    <phoneticPr fontId="26"/>
  </si>
  <si>
    <t>BOASORTE.FC</t>
    <phoneticPr fontId="26"/>
  </si>
  <si>
    <t>096-346-7846</t>
    <phoneticPr fontId="26"/>
  </si>
  <si>
    <t>puente20131412@gmail.com</t>
    <phoneticPr fontId="26"/>
  </si>
  <si>
    <t>080-1766-5219</t>
    <phoneticPr fontId="26"/>
  </si>
  <si>
    <t>090-6426-6705</t>
    <phoneticPr fontId="26"/>
  </si>
  <si>
    <t>861-8068</t>
    <phoneticPr fontId="4"/>
  </si>
  <si>
    <t>フォルテF.C</t>
    <phoneticPr fontId="4"/>
  </si>
  <si>
    <t>096-346-0018</t>
    <phoneticPr fontId="4"/>
  </si>
  <si>
    <t>forte_fc_kumamoto@yahoo.co.jp</t>
    <phoneticPr fontId="4"/>
  </si>
  <si>
    <t>090-2507-7100</t>
    <phoneticPr fontId="4"/>
  </si>
  <si>
    <t>080-2718-0657</t>
    <phoneticPr fontId="4"/>
  </si>
  <si>
    <t>861-8075</t>
    <phoneticPr fontId="4"/>
  </si>
  <si>
    <t>096-345-7025</t>
    <phoneticPr fontId="4"/>
  </si>
  <si>
    <t>862-0912</t>
    <phoneticPr fontId="4"/>
  </si>
  <si>
    <t>090-8623-4737</t>
    <phoneticPr fontId="4"/>
  </si>
  <si>
    <t>080-1756-8799</t>
    <phoneticPr fontId="4"/>
  </si>
  <si>
    <t>862-0924</t>
    <phoneticPr fontId="4"/>
  </si>
  <si>
    <t>862-0941</t>
    <phoneticPr fontId="26"/>
  </si>
  <si>
    <t>熊本県熊本市中央区出水5丁目3-1</t>
    <phoneticPr fontId="26"/>
  </si>
  <si>
    <t>096-371-2296</t>
    <phoneticPr fontId="26"/>
  </si>
  <si>
    <t>rararasheen06@yahoo.co.jp</t>
    <phoneticPr fontId="26"/>
  </si>
  <si>
    <t>090-7167-4414</t>
    <phoneticPr fontId="26"/>
  </si>
  <si>
    <t>090-5342-5722</t>
    <phoneticPr fontId="26"/>
  </si>
  <si>
    <t>862-0969</t>
    <phoneticPr fontId="4"/>
  </si>
  <si>
    <t>869-0969</t>
    <phoneticPr fontId="4"/>
  </si>
  <si>
    <t>863-0001</t>
    <phoneticPr fontId="26"/>
  </si>
  <si>
    <t>0969-23-4340</t>
    <phoneticPr fontId="26"/>
  </si>
  <si>
    <t>0969-23-4241</t>
    <phoneticPr fontId="26"/>
  </si>
  <si>
    <t>hondo@city-amakusa.ed.jp</t>
    <phoneticPr fontId="26"/>
  </si>
  <si>
    <t>090-7385-7840</t>
    <phoneticPr fontId="26"/>
  </si>
  <si>
    <t>090-5289-3709</t>
    <phoneticPr fontId="26"/>
  </si>
  <si>
    <t>863-2503</t>
    <phoneticPr fontId="26"/>
  </si>
  <si>
    <t>0969-35-0035</t>
    <phoneticPr fontId="26"/>
  </si>
  <si>
    <t>0969-35-0437</t>
    <phoneticPr fontId="26"/>
  </si>
  <si>
    <t>reihoku-jhtr@reihoku-tkumamoto-sgn.jp</t>
    <phoneticPr fontId="26"/>
  </si>
  <si>
    <t>864-0032</t>
    <phoneticPr fontId="4"/>
  </si>
  <si>
    <t>荒尾フットボールクラブ</t>
    <phoneticPr fontId="4"/>
  </si>
  <si>
    <t>0968-62-6786</t>
    <phoneticPr fontId="4"/>
  </si>
  <si>
    <t>kumamototamanafc@live.jp</t>
    <phoneticPr fontId="4"/>
  </si>
  <si>
    <t>090-4986-9696</t>
    <phoneticPr fontId="4"/>
  </si>
  <si>
    <t>080-5249-1763</t>
    <phoneticPr fontId="4"/>
  </si>
  <si>
    <t>070-6593-4382</t>
    <phoneticPr fontId="4"/>
  </si>
  <si>
    <t>865-0006</t>
    <phoneticPr fontId="4"/>
  </si>
  <si>
    <t>太陽SC熊本玉名</t>
    <phoneticPr fontId="25"/>
  </si>
  <si>
    <t>0968-72-0067</t>
    <phoneticPr fontId="4"/>
  </si>
  <si>
    <t>865-0041</t>
    <phoneticPr fontId="26"/>
  </si>
  <si>
    <t>0968-73-3171</t>
    <phoneticPr fontId="26"/>
  </si>
  <si>
    <t>0968-73-3172</t>
    <phoneticPr fontId="26"/>
  </si>
  <si>
    <t>gyokunan-jh@tsubaki.higo.ed.jp</t>
    <phoneticPr fontId="26"/>
  </si>
  <si>
    <t>090-3074-0649</t>
    <phoneticPr fontId="26"/>
  </si>
  <si>
    <t>866-0006</t>
    <phoneticPr fontId="26"/>
  </si>
  <si>
    <t>八代市立第七中学校サッカー部</t>
    <phoneticPr fontId="26"/>
  </si>
  <si>
    <t>熊本県八代市郡築七番町41-2</t>
    <phoneticPr fontId="26"/>
  </si>
  <si>
    <t>0965-37-0138</t>
    <phoneticPr fontId="26"/>
  </si>
  <si>
    <t>866-0044</t>
    <phoneticPr fontId="26"/>
  </si>
  <si>
    <t>0965-33-1102</t>
    <phoneticPr fontId="4"/>
  </si>
  <si>
    <t>0965-33-1103</t>
    <phoneticPr fontId="4"/>
  </si>
  <si>
    <t>田中宗徳</t>
    <phoneticPr fontId="4"/>
  </si>
  <si>
    <t>090-2511-0304</t>
    <phoneticPr fontId="4"/>
  </si>
  <si>
    <t>岡本智代</t>
    <phoneticPr fontId="4"/>
  </si>
  <si>
    <t>090-4983-2083</t>
    <phoneticPr fontId="4"/>
  </si>
  <si>
    <t>866-0805</t>
    <phoneticPr fontId="26"/>
  </si>
  <si>
    <t>熊本県八代市宮地町611-1</t>
    <phoneticPr fontId="26"/>
  </si>
  <si>
    <t>866-0824</t>
    <phoneticPr fontId="4"/>
  </si>
  <si>
    <t>866-0865</t>
    <phoneticPr fontId="4"/>
  </si>
  <si>
    <t>866-0897</t>
    <phoneticPr fontId="4"/>
  </si>
  <si>
    <t>dxncb7388@yahoo.co.jp</t>
    <phoneticPr fontId="4"/>
  </si>
  <si>
    <t>090-3414-5402</t>
    <phoneticPr fontId="4"/>
  </si>
  <si>
    <t>867-0067</t>
    <phoneticPr fontId="26"/>
  </si>
  <si>
    <t>0966-63-3651</t>
    <phoneticPr fontId="26"/>
  </si>
  <si>
    <t>0966-63-2857</t>
    <phoneticPr fontId="26"/>
  </si>
  <si>
    <t>mc02@io.ocn.nejp</t>
    <phoneticPr fontId="26"/>
  </si>
  <si>
    <t>090-5289-3350</t>
    <phoneticPr fontId="26"/>
  </si>
  <si>
    <t>868-0057</t>
    <phoneticPr fontId="4"/>
  </si>
  <si>
    <t>868-0302</t>
    <phoneticPr fontId="26"/>
  </si>
  <si>
    <t>0966-38-1043</t>
    <phoneticPr fontId="26"/>
  </si>
  <si>
    <t>0966-38-2075</t>
    <phoneticPr fontId="26"/>
  </si>
  <si>
    <t>dios_medicine@yahoo.co.jp</t>
    <phoneticPr fontId="26"/>
  </si>
  <si>
    <t>090-6777-0257</t>
    <phoneticPr fontId="26"/>
  </si>
  <si>
    <t>868-0422</t>
    <phoneticPr fontId="4"/>
  </si>
  <si>
    <t>868-0501</t>
    <phoneticPr fontId="4"/>
  </si>
  <si>
    <t>rikishot31@gmail.com</t>
    <phoneticPr fontId="26"/>
  </si>
  <si>
    <t>090-7297-7761</t>
    <phoneticPr fontId="26"/>
  </si>
  <si>
    <t>吉田　悟</t>
    <phoneticPr fontId="5"/>
  </si>
  <si>
    <t>090-5281-4649</t>
    <phoneticPr fontId="26"/>
  </si>
  <si>
    <t>869-0051</t>
    <phoneticPr fontId="4"/>
  </si>
  <si>
    <t>869-0105</t>
    <phoneticPr fontId="4"/>
  </si>
  <si>
    <t>0968-78-6301</t>
    <phoneticPr fontId="4"/>
  </si>
  <si>
    <t>869-0543</t>
    <phoneticPr fontId="4"/>
  </si>
  <si>
    <t>080-3226-7845</t>
    <phoneticPr fontId="4"/>
  </si>
  <si>
    <t>090-7472-6562</t>
    <phoneticPr fontId="4"/>
  </si>
  <si>
    <t>869-0605</t>
    <phoneticPr fontId="4"/>
  </si>
  <si>
    <t>0964-43-0036</t>
    <phoneticPr fontId="4"/>
  </si>
  <si>
    <t>0964-43-0167</t>
    <phoneticPr fontId="4"/>
  </si>
  <si>
    <t>i5sata82722@docomo.ne.jp</t>
    <phoneticPr fontId="26"/>
  </si>
  <si>
    <t>090-2589-7926</t>
    <phoneticPr fontId="4"/>
  </si>
  <si>
    <t>090-3986-2384</t>
    <phoneticPr fontId="4"/>
  </si>
  <si>
    <t>869-1103</t>
    <phoneticPr fontId="4"/>
  </si>
  <si>
    <t>869-1233</t>
    <phoneticPr fontId="4"/>
  </si>
  <si>
    <t>096-294-2310</t>
    <phoneticPr fontId="4"/>
  </si>
  <si>
    <t>096-294-2316</t>
    <phoneticPr fontId="4"/>
  </si>
  <si>
    <t>king.hong5151@gmail.com</t>
    <phoneticPr fontId="4"/>
  </si>
  <si>
    <t>090-3412-7606</t>
    <phoneticPr fontId="4"/>
  </si>
  <si>
    <t>090-9580-9101</t>
    <phoneticPr fontId="4"/>
  </si>
  <si>
    <t>869-3205</t>
    <phoneticPr fontId="4"/>
  </si>
  <si>
    <t>0964-52-2136</t>
    <phoneticPr fontId="4"/>
  </si>
  <si>
    <t>0964-52-2081</t>
    <phoneticPr fontId="4"/>
  </si>
  <si>
    <t>dekoponn82@yahoo.co.jp</t>
    <phoneticPr fontId="4"/>
  </si>
  <si>
    <t>090-7534-9458</t>
    <phoneticPr fontId="4"/>
  </si>
  <si>
    <t>869-3603</t>
    <phoneticPr fontId="26"/>
  </si>
  <si>
    <t>0964-56-0365</t>
    <phoneticPr fontId="26"/>
  </si>
  <si>
    <t>0964-564960</t>
    <phoneticPr fontId="26"/>
  </si>
  <si>
    <t>wjbyp028@ybb.ne.jp</t>
    <phoneticPr fontId="26"/>
  </si>
  <si>
    <t>oyanojhs@edu.kamiamakusa-city.jp</t>
    <phoneticPr fontId="26"/>
  </si>
  <si>
    <t>090-9567-8715</t>
    <phoneticPr fontId="26"/>
  </si>
  <si>
    <t>090-7150-2965</t>
    <phoneticPr fontId="26"/>
  </si>
  <si>
    <t>869-4202</t>
    <phoneticPr fontId="4"/>
  </si>
  <si>
    <t>0965-52-0107</t>
    <phoneticPr fontId="4"/>
  </si>
  <si>
    <t>0965-52-0329</t>
    <phoneticPr fontId="4"/>
  </si>
  <si>
    <t>080-5278-4950</t>
    <phoneticPr fontId="4"/>
  </si>
  <si>
    <t>090-1364-0292</t>
    <phoneticPr fontId="4"/>
  </si>
  <si>
    <t>869-4607</t>
    <phoneticPr fontId="4"/>
  </si>
  <si>
    <t>0965-62-3071</t>
    <phoneticPr fontId="4"/>
  </si>
  <si>
    <t>0965-62-8036</t>
    <phoneticPr fontId="4"/>
  </si>
  <si>
    <t>info@esperancakumamoto.com</t>
    <phoneticPr fontId="4"/>
  </si>
  <si>
    <t>080-3486-0540</t>
    <phoneticPr fontId="4"/>
  </si>
  <si>
    <t>869-4704</t>
    <phoneticPr fontId="26"/>
  </si>
  <si>
    <t>jhs-sencho@yatsushiro.jp</t>
    <phoneticPr fontId="4"/>
  </si>
  <si>
    <t>080-2781-1668</t>
    <phoneticPr fontId="4"/>
  </si>
  <si>
    <t>090-9077-9376</t>
    <phoneticPr fontId="4"/>
  </si>
  <si>
    <t>869-4814</t>
    <phoneticPr fontId="4"/>
  </si>
  <si>
    <t>869-5155</t>
    <phoneticPr fontId="26"/>
  </si>
  <si>
    <t>八代市立第六中学校</t>
    <phoneticPr fontId="26"/>
  </si>
  <si>
    <t>熊本県八代市水島町2065-4</t>
    <phoneticPr fontId="26"/>
  </si>
  <si>
    <t>0965-32-3991</t>
    <phoneticPr fontId="26"/>
  </si>
  <si>
    <t>869-5172</t>
    <phoneticPr fontId="26"/>
  </si>
  <si>
    <t>二見中学校</t>
    <phoneticPr fontId="26"/>
  </si>
  <si>
    <t>熊本県八代市二見本町852</t>
    <phoneticPr fontId="26"/>
  </si>
  <si>
    <t>0965-38-9330</t>
    <phoneticPr fontId="26"/>
  </si>
  <si>
    <t>869-5302</t>
    <phoneticPr fontId="4"/>
  </si>
  <si>
    <t>982-0036</t>
    <phoneticPr fontId="26"/>
  </si>
  <si>
    <t>Enableスポーツクラブ</t>
    <phoneticPr fontId="26"/>
  </si>
  <si>
    <t>022-244-3285</t>
    <phoneticPr fontId="26"/>
  </si>
  <si>
    <t>fcenable@yahoo.co.jp</t>
    <phoneticPr fontId="26"/>
  </si>
  <si>
    <t>090-6251-8210</t>
    <phoneticPr fontId="26"/>
  </si>
  <si>
    <t>153-0064</t>
    <phoneticPr fontId="4"/>
  </si>
  <si>
    <t>03-3714-5955</t>
    <phoneticPr fontId="4"/>
  </si>
  <si>
    <t>fc-meguro@soccer-community.org</t>
    <phoneticPr fontId="4"/>
  </si>
  <si>
    <t>090-1457-3261</t>
    <phoneticPr fontId="4"/>
  </si>
  <si>
    <t>168-0063</t>
    <phoneticPr fontId="4"/>
  </si>
  <si>
    <t>090-4431-4291</t>
    <phoneticPr fontId="4"/>
  </si>
  <si>
    <t>090-2201-8403</t>
    <phoneticPr fontId="4"/>
  </si>
  <si>
    <t>244-0816</t>
    <phoneticPr fontId="26"/>
  </si>
  <si>
    <t>045-862-9291</t>
    <phoneticPr fontId="26"/>
  </si>
  <si>
    <t>045-865-1318</t>
    <phoneticPr fontId="26"/>
  </si>
  <si>
    <t>maegawa@junior-yokohama.co.jp</t>
    <phoneticPr fontId="26"/>
  </si>
  <si>
    <t>090-8320-1552</t>
    <phoneticPr fontId="26"/>
  </si>
  <si>
    <t>251-0012</t>
    <phoneticPr fontId="4"/>
  </si>
  <si>
    <t>0466-24-6792</t>
    <phoneticPr fontId="4"/>
  </si>
  <si>
    <t>0466-24-6791</t>
    <phoneticPr fontId="4"/>
  </si>
  <si>
    <t>esporte-1998@tbz.t-com.ne.jp</t>
    <phoneticPr fontId="4"/>
  </si>
  <si>
    <t>090-3069-2826</t>
    <phoneticPr fontId="4"/>
  </si>
  <si>
    <t>080-1821-5808</t>
    <phoneticPr fontId="4"/>
  </si>
  <si>
    <t>―</t>
    <phoneticPr fontId="4"/>
  </si>
  <si>
    <t>362-0001</t>
    <phoneticPr fontId="4"/>
  </si>
  <si>
    <t>048-770-1414</t>
    <phoneticPr fontId="4"/>
  </si>
  <si>
    <t>048-770-1415</t>
    <phoneticPr fontId="4"/>
  </si>
  <si>
    <t>421-0305</t>
    <phoneticPr fontId="26"/>
  </si>
  <si>
    <t>ＨeroFC</t>
    <phoneticPr fontId="26"/>
  </si>
  <si>
    <t>0548-33-0333</t>
    <phoneticPr fontId="26"/>
  </si>
  <si>
    <t>0548-28-7970</t>
    <phoneticPr fontId="26"/>
  </si>
  <si>
    <t>hero@e-ml.net</t>
    <phoneticPr fontId="26"/>
  </si>
  <si>
    <t>090-2180-4960</t>
    <phoneticPr fontId="26"/>
  </si>
  <si>
    <t>518-0002</t>
    <phoneticPr fontId="26"/>
  </si>
  <si>
    <t>FC.Avenidasol</t>
    <phoneticPr fontId="26"/>
  </si>
  <si>
    <t>0595-23-1132</t>
    <phoneticPr fontId="26"/>
  </si>
  <si>
    <t>0595-23-1133</t>
    <phoneticPr fontId="26"/>
  </si>
  <si>
    <t>yabunaka@avenidasol.org</t>
    <phoneticPr fontId="26"/>
  </si>
  <si>
    <t>090-9184-8170</t>
    <phoneticPr fontId="26"/>
  </si>
  <si>
    <t>547-0035</t>
    <phoneticPr fontId="26"/>
  </si>
  <si>
    <t>NFC OSAKA U-15</t>
    <phoneticPr fontId="26"/>
  </si>
  <si>
    <t>06-6705-3501</t>
    <phoneticPr fontId="26"/>
  </si>
  <si>
    <t>06-6705-3502</t>
    <phoneticPr fontId="26"/>
  </si>
  <si>
    <t>nfcosaka1993@yahoo.co.jp</t>
    <phoneticPr fontId="26"/>
  </si>
  <si>
    <t>080-6153-4185</t>
    <phoneticPr fontId="26"/>
  </si>
  <si>
    <t>598-0043</t>
    <phoneticPr fontId="26"/>
  </si>
  <si>
    <t>HEAT FC</t>
    <phoneticPr fontId="26"/>
  </si>
  <si>
    <t>090-2060-6055</t>
    <phoneticPr fontId="26"/>
  </si>
  <si>
    <t>heatfci@softbank.jp</t>
    <phoneticPr fontId="26"/>
  </si>
  <si>
    <t>613-0022</t>
    <phoneticPr fontId="26"/>
  </si>
  <si>
    <t>FC ソルセウ</t>
    <phoneticPr fontId="26"/>
  </si>
  <si>
    <t>solceu@leto.eonet.ne.jp</t>
    <phoneticPr fontId="26"/>
  </si>
  <si>
    <t>090-6758-0903</t>
    <phoneticPr fontId="26"/>
  </si>
  <si>
    <t>634-0006</t>
    <phoneticPr fontId="4"/>
  </si>
  <si>
    <t>698-0035</t>
    <phoneticPr fontId="26"/>
  </si>
  <si>
    <t>0856-22-2390</t>
    <phoneticPr fontId="26"/>
  </si>
  <si>
    <t>tanaka-mitsuru@masuda-school.ed.jp</t>
    <phoneticPr fontId="26"/>
  </si>
  <si>
    <t>田中　満</t>
    <phoneticPr fontId="26"/>
  </si>
  <si>
    <t>090-1188-4606</t>
    <phoneticPr fontId="26"/>
  </si>
  <si>
    <t>708-1122</t>
    <phoneticPr fontId="4"/>
  </si>
  <si>
    <t>0868-29-7118</t>
    <phoneticPr fontId="4"/>
  </si>
  <si>
    <t>080-2912-3485</t>
    <phoneticPr fontId="4"/>
  </si>
  <si>
    <t>722-0045</t>
    <phoneticPr fontId="26"/>
  </si>
  <si>
    <t>ルースFC</t>
    <phoneticPr fontId="26"/>
  </si>
  <si>
    <t>luz.fc.2010@gmail.com</t>
    <phoneticPr fontId="26"/>
  </si>
  <si>
    <t>090-2003-7989</t>
    <phoneticPr fontId="26"/>
  </si>
  <si>
    <t>725-0022</t>
    <phoneticPr fontId="4"/>
  </si>
  <si>
    <t>ピースクラブジュニアユース</t>
    <phoneticPr fontId="4"/>
  </si>
  <si>
    <t>0846-22-7457</t>
    <phoneticPr fontId="4"/>
  </si>
  <si>
    <t>syuuto@mocha.ocn.ne.jp</t>
    <phoneticPr fontId="4"/>
  </si>
  <si>
    <t>732-0032</t>
    <phoneticPr fontId="4"/>
  </si>
  <si>
    <t>082-280-2250</t>
    <phoneticPr fontId="4"/>
  </si>
  <si>
    <t>thomas-k@hicat.ne.jp</t>
    <phoneticPr fontId="4"/>
  </si>
  <si>
    <t>090-5373-6818</t>
    <phoneticPr fontId="4"/>
  </si>
  <si>
    <t>090-1182-5137</t>
    <phoneticPr fontId="4"/>
  </si>
  <si>
    <t>738-0035</t>
    <phoneticPr fontId="4"/>
  </si>
  <si>
    <t>753-0212</t>
    <phoneticPr fontId="4"/>
  </si>
  <si>
    <t>090-1656-2124</t>
    <phoneticPr fontId="4"/>
  </si>
  <si>
    <t>761-8013</t>
    <phoneticPr fontId="26"/>
  </si>
  <si>
    <t>シーガルFC</t>
    <phoneticPr fontId="26"/>
  </si>
  <si>
    <t>090-9550-6598</t>
    <phoneticPr fontId="26"/>
  </si>
  <si>
    <t>kb164idtsa@ybb.ne.jp</t>
    <phoneticPr fontId="26"/>
  </si>
  <si>
    <t>kb164idtsa@docomo.ne.jp</t>
    <phoneticPr fontId="26"/>
  </si>
  <si>
    <t>780-8014</t>
    <phoneticPr fontId="26"/>
  </si>
  <si>
    <t>高知県高知市塩屋崎町1-1-10</t>
    <phoneticPr fontId="26"/>
  </si>
  <si>
    <t>088-833-4394</t>
    <phoneticPr fontId="4"/>
  </si>
  <si>
    <t>088-833-7373</t>
    <phoneticPr fontId="4"/>
  </si>
  <si>
    <t>a.iwasaki@tosa.ed.jp</t>
    <phoneticPr fontId="4"/>
  </si>
  <si>
    <t>090-3787-6329</t>
    <phoneticPr fontId="4"/>
  </si>
  <si>
    <t>080-3927-5713</t>
    <phoneticPr fontId="4"/>
  </si>
  <si>
    <t>791-0502</t>
    <phoneticPr fontId="26"/>
  </si>
  <si>
    <t>FCユナイテッドジュニアユース</t>
    <phoneticPr fontId="26"/>
  </si>
  <si>
    <t>090-7620-3961</t>
    <phoneticPr fontId="26"/>
  </si>
  <si>
    <t>kondou-takay@esnet.ed.jp</t>
    <phoneticPr fontId="26"/>
  </si>
  <si>
    <t>近藤崇之</t>
    <phoneticPr fontId="26"/>
  </si>
  <si>
    <t>椿本慧太</t>
    <phoneticPr fontId="26"/>
  </si>
  <si>
    <t>090-2820-9090</t>
    <phoneticPr fontId="26"/>
  </si>
  <si>
    <t>799-0112</t>
    <phoneticPr fontId="26"/>
  </si>
  <si>
    <t>F.C　チェントラーレ</t>
    <phoneticPr fontId="26"/>
  </si>
  <si>
    <t>799-0112</t>
    <phoneticPr fontId="25"/>
  </si>
  <si>
    <t>0896-56-5155</t>
    <phoneticPr fontId="25"/>
  </si>
  <si>
    <t>murakami@sun-oike.co.jp</t>
    <phoneticPr fontId="25"/>
  </si>
  <si>
    <t>090-8691-0689</t>
    <phoneticPr fontId="25"/>
  </si>
  <si>
    <t>090-7781-0509</t>
    <phoneticPr fontId="25"/>
  </si>
  <si>
    <t>800-0207</t>
    <phoneticPr fontId="4"/>
  </si>
  <si>
    <t>802-0981</t>
    <phoneticPr fontId="4"/>
  </si>
  <si>
    <t>小倉南FCジュニアユース</t>
    <phoneticPr fontId="26"/>
  </si>
  <si>
    <t>090-1975-3243</t>
    <phoneticPr fontId="4"/>
  </si>
  <si>
    <t>806-0039</t>
    <phoneticPr fontId="4"/>
  </si>
  <si>
    <t>090-9496-9909</t>
    <phoneticPr fontId="4"/>
  </si>
  <si>
    <t>806-0047</t>
    <phoneticPr fontId="4"/>
  </si>
  <si>
    <t>093-645-6393</t>
    <phoneticPr fontId="4"/>
  </si>
  <si>
    <t>093-512-5120</t>
    <phoneticPr fontId="4"/>
  </si>
  <si>
    <t>090-9560-5912</t>
    <phoneticPr fontId="4"/>
  </si>
  <si>
    <t>080-5208-4469</t>
    <phoneticPr fontId="4"/>
  </si>
  <si>
    <t>808-0101</t>
    <phoneticPr fontId="4"/>
  </si>
  <si>
    <t>090-1365-9249</t>
    <phoneticPr fontId="4"/>
  </si>
  <si>
    <t>080-5604-0289</t>
    <phoneticPr fontId="4"/>
  </si>
  <si>
    <t>809-0026</t>
    <phoneticPr fontId="4"/>
  </si>
  <si>
    <t>FOOTBALL CLUB NEO JUNIOR YOUTH (FC NEO)</t>
    <phoneticPr fontId="26"/>
  </si>
  <si>
    <t>093-982-3118</t>
    <phoneticPr fontId="4"/>
  </si>
  <si>
    <t>colour@sge.bbiq.jp</t>
    <phoneticPr fontId="4"/>
  </si>
  <si>
    <t>佐藤　諒</t>
    <phoneticPr fontId="4"/>
  </si>
  <si>
    <t>090-8397-6773</t>
    <phoneticPr fontId="4"/>
  </si>
  <si>
    <t>810-0066</t>
    <phoneticPr fontId="4"/>
  </si>
  <si>
    <t>FC TREVO</t>
    <phoneticPr fontId="4"/>
  </si>
  <si>
    <t>090-7165-6890</t>
    <phoneticPr fontId="4"/>
  </si>
  <si>
    <t>travo.obuchi@gmail.com</t>
    <phoneticPr fontId="4"/>
  </si>
  <si>
    <t>811-0214</t>
    <phoneticPr fontId="26"/>
  </si>
  <si>
    <t>092-606-0797</t>
    <phoneticPr fontId="26"/>
  </si>
  <si>
    <t>092-606-1550</t>
    <phoneticPr fontId="26"/>
  </si>
  <si>
    <t>tanimizu@jyoto.ed.jp</t>
    <phoneticPr fontId="26"/>
  </si>
  <si>
    <t>谷水健悟</t>
    <phoneticPr fontId="26"/>
  </si>
  <si>
    <t>090-5028-8928</t>
    <phoneticPr fontId="26"/>
  </si>
  <si>
    <t>村上文司</t>
    <phoneticPr fontId="26"/>
  </si>
  <si>
    <t>090-8414-1696</t>
    <phoneticPr fontId="26"/>
  </si>
  <si>
    <t>811-1211</t>
    <phoneticPr fontId="26"/>
  </si>
  <si>
    <t>FC ラパシオン</t>
    <phoneticPr fontId="26"/>
  </si>
  <si>
    <t>092-953-2492</t>
    <phoneticPr fontId="26"/>
  </si>
  <si>
    <t>sigeyumikota1996@kyi.biglobe.ne.jp</t>
    <phoneticPr fontId="26"/>
  </si>
  <si>
    <t>090-7399-1233</t>
    <phoneticPr fontId="26"/>
  </si>
  <si>
    <t>811-1314</t>
    <phoneticPr fontId="4"/>
  </si>
  <si>
    <t>092-986-3713</t>
    <phoneticPr fontId="4"/>
  </si>
  <si>
    <t>092-986-3116</t>
    <phoneticPr fontId="4"/>
  </si>
  <si>
    <t>090-2084-9556</t>
    <phoneticPr fontId="4"/>
  </si>
  <si>
    <t>811-1353</t>
    <phoneticPr fontId="4"/>
  </si>
  <si>
    <t>092-566-1181</t>
    <phoneticPr fontId="4"/>
  </si>
  <si>
    <t>092-566-1482</t>
    <phoneticPr fontId="4"/>
  </si>
  <si>
    <t>n-osamu@yamahi.com</t>
    <phoneticPr fontId="4"/>
  </si>
  <si>
    <t>090-5722-3013</t>
    <phoneticPr fontId="4"/>
  </si>
  <si>
    <t>090-8830-5731</t>
    <phoneticPr fontId="4"/>
  </si>
  <si>
    <t>811-1355</t>
    <phoneticPr fontId="4"/>
  </si>
  <si>
    <t>080-5204-8526</t>
    <phoneticPr fontId="4"/>
  </si>
  <si>
    <t>811-1362</t>
    <phoneticPr fontId="26"/>
  </si>
  <si>
    <t>ＣＡグランロッサ</t>
    <phoneticPr fontId="26"/>
  </si>
  <si>
    <t>granrossa2011@hb.tp1.jp</t>
    <phoneticPr fontId="4"/>
  </si>
  <si>
    <t>090-5291-6922</t>
    <phoneticPr fontId="26"/>
  </si>
  <si>
    <t>811-2121</t>
    <phoneticPr fontId="4"/>
  </si>
  <si>
    <t>092-932-1314</t>
    <phoneticPr fontId="4"/>
  </si>
  <si>
    <t>090-1478-3912</t>
    <phoneticPr fontId="4"/>
  </si>
  <si>
    <t>090-7169-5128</t>
    <phoneticPr fontId="4"/>
  </si>
  <si>
    <t>811-5462</t>
    <phoneticPr fontId="26"/>
  </si>
  <si>
    <t>長崎県壱岐市芦辺町箱崎大左右触550-29</t>
    <phoneticPr fontId="26"/>
  </si>
  <si>
    <t>080-5608-4146</t>
    <phoneticPr fontId="26"/>
  </si>
  <si>
    <t>今西亮太</t>
    <phoneticPr fontId="4"/>
  </si>
  <si>
    <t>812-0007</t>
    <phoneticPr fontId="4"/>
  </si>
  <si>
    <t>813-0003</t>
    <phoneticPr fontId="4"/>
  </si>
  <si>
    <t>ルーヴェン福岡</t>
    <phoneticPr fontId="4"/>
  </si>
  <si>
    <t>092-516-5859</t>
    <phoneticPr fontId="4"/>
  </si>
  <si>
    <t>nakatalupin@me.com</t>
    <phoneticPr fontId="4"/>
  </si>
  <si>
    <t>090-5746-8148</t>
    <phoneticPr fontId="4"/>
  </si>
  <si>
    <t>090-1193-4953</t>
    <phoneticPr fontId="4"/>
  </si>
  <si>
    <t>813-0043</t>
    <phoneticPr fontId="4"/>
  </si>
  <si>
    <t>FC　GOLAZO舞鶴</t>
    <phoneticPr fontId="4"/>
  </si>
  <si>
    <t>paparee@icloud.com</t>
    <phoneticPr fontId="4"/>
  </si>
  <si>
    <t>090-3663-4551</t>
    <phoneticPr fontId="4"/>
  </si>
  <si>
    <t>080-3952-3914</t>
    <phoneticPr fontId="4"/>
  </si>
  <si>
    <t>090-7456-4485</t>
    <phoneticPr fontId="4"/>
  </si>
  <si>
    <t>814-0104</t>
    <phoneticPr fontId="4"/>
  </si>
  <si>
    <t>わかばフットボールクラブ</t>
    <phoneticPr fontId="4"/>
  </si>
  <si>
    <t>092-843-3160</t>
    <phoneticPr fontId="4"/>
  </si>
  <si>
    <t>092-821-4658</t>
    <phoneticPr fontId="4"/>
  </si>
  <si>
    <t>wakaba_fc_yasu@circus.ocn.ne.jp</t>
    <phoneticPr fontId="4"/>
  </si>
  <si>
    <t>090-7153-0543</t>
    <phoneticPr fontId="4"/>
  </si>
  <si>
    <t>090-7156-5348</t>
    <phoneticPr fontId="4"/>
  </si>
  <si>
    <t>815-0001</t>
    <phoneticPr fontId="4"/>
  </si>
  <si>
    <t>092-481-5781</t>
    <phoneticPr fontId="4"/>
  </si>
  <si>
    <t>092-481-5820</t>
    <phoneticPr fontId="4"/>
  </si>
  <si>
    <t>sm2112235@eco.ocn.ne.jp</t>
    <phoneticPr fontId="4"/>
  </si>
  <si>
    <t>090-7162-4345</t>
    <phoneticPr fontId="4"/>
  </si>
  <si>
    <t>090-3327-7248</t>
    <phoneticPr fontId="4"/>
  </si>
  <si>
    <t>815-0036</t>
    <phoneticPr fontId="4"/>
  </si>
  <si>
    <t>092-542-6388</t>
    <phoneticPr fontId="4"/>
  </si>
  <si>
    <t>092-542-3694</t>
    <phoneticPr fontId="4"/>
  </si>
  <si>
    <t>yuyu10.10mum@ezweb.ne.jp</t>
    <phoneticPr fontId="4"/>
  </si>
  <si>
    <t>080-6447-2844</t>
    <phoneticPr fontId="4"/>
  </si>
  <si>
    <t>818-0103</t>
    <phoneticPr fontId="4"/>
  </si>
  <si>
    <t>092-923-1610</t>
    <phoneticPr fontId="4"/>
  </si>
  <si>
    <t>092-929-2008</t>
    <phoneticPr fontId="4"/>
  </si>
  <si>
    <t>chuugaku@chikuyogakuen.jp</t>
    <phoneticPr fontId="4"/>
  </si>
  <si>
    <t>090-4518-0443</t>
    <phoneticPr fontId="26"/>
  </si>
  <si>
    <t>本永隆寛</t>
    <phoneticPr fontId="4"/>
  </si>
  <si>
    <t>090-1369-8844</t>
    <phoneticPr fontId="4"/>
  </si>
  <si>
    <t>090-1199-6609</t>
    <phoneticPr fontId="26"/>
  </si>
  <si>
    <t>820-0011</t>
    <phoneticPr fontId="4"/>
  </si>
  <si>
    <t>090-1513-0602</t>
    <phoneticPr fontId="4"/>
  </si>
  <si>
    <t>baba-y795@town.fukuoka-kawasaki.lg.jp</t>
    <phoneticPr fontId="4"/>
  </si>
  <si>
    <t>090-9473-9162</t>
    <phoneticPr fontId="4"/>
  </si>
  <si>
    <t>822-0032</t>
    <phoneticPr fontId="4"/>
  </si>
  <si>
    <t>ＦＯＲＴＥ Football Academy</t>
    <phoneticPr fontId="4"/>
  </si>
  <si>
    <t>090-4988-1804</t>
    <phoneticPr fontId="4"/>
  </si>
  <si>
    <t>0949-24-6639</t>
    <phoneticPr fontId="4"/>
  </si>
  <si>
    <t>yoshida06fukuoka@yahoo.co.jp</t>
    <phoneticPr fontId="4"/>
  </si>
  <si>
    <t>827-0003</t>
    <phoneticPr fontId="4"/>
  </si>
  <si>
    <t>0947-72-4089</t>
    <phoneticPr fontId="4"/>
  </si>
  <si>
    <t>090-8419-3083</t>
    <phoneticPr fontId="4"/>
  </si>
  <si>
    <t>831-0004</t>
    <phoneticPr fontId="26"/>
  </si>
  <si>
    <t>ペラーダフットボールクラブ</t>
    <phoneticPr fontId="26"/>
  </si>
  <si>
    <t>0944-89-5055</t>
    <phoneticPr fontId="26"/>
  </si>
  <si>
    <t>0944-87-0456</t>
    <phoneticPr fontId="26"/>
  </si>
  <si>
    <t>peladaokawa@gmail.com</t>
    <phoneticPr fontId="26"/>
  </si>
  <si>
    <t>090-3195-4057</t>
    <phoneticPr fontId="26"/>
  </si>
  <si>
    <t>831-0041</t>
    <phoneticPr fontId="4"/>
  </si>
  <si>
    <t>fco2005fukuoka@yahoo.co.jp</t>
    <phoneticPr fontId="4"/>
  </si>
  <si>
    <t>中原 真</t>
    <phoneticPr fontId="4"/>
  </si>
  <si>
    <t>090-1085-4163</t>
    <phoneticPr fontId="4"/>
  </si>
  <si>
    <t>833-0005</t>
    <phoneticPr fontId="4"/>
  </si>
  <si>
    <t>筑後サザンFC Sulestrela</t>
    <phoneticPr fontId="26"/>
  </si>
  <si>
    <t>838-0802</t>
    <phoneticPr fontId="25"/>
  </si>
  <si>
    <t>0946-22-2231</t>
    <phoneticPr fontId="25"/>
  </si>
  <si>
    <t>0946-22-1094</t>
    <phoneticPr fontId="25"/>
  </si>
  <si>
    <t>tanamachi1014@yahoo.co.jp</t>
    <phoneticPr fontId="25"/>
  </si>
  <si>
    <t>090-7445-0401</t>
    <phoneticPr fontId="25"/>
  </si>
  <si>
    <t>841-0204</t>
    <phoneticPr fontId="4"/>
  </si>
  <si>
    <t>846-0014</t>
    <phoneticPr fontId="26"/>
  </si>
  <si>
    <t>FC エストレーベ</t>
    <phoneticPr fontId="26"/>
  </si>
  <si>
    <t>090-7986-1069</t>
    <phoneticPr fontId="26"/>
  </si>
  <si>
    <t>yuyuken3975@yahoo.co.jp</t>
    <phoneticPr fontId="26"/>
  </si>
  <si>
    <t>090-7986-1069</t>
    <phoneticPr fontId="4"/>
  </si>
  <si>
    <t>090-8918-8113</t>
    <phoneticPr fontId="4"/>
  </si>
  <si>
    <t>080-2746-4998</t>
    <phoneticPr fontId="4"/>
  </si>
  <si>
    <t>840-0814</t>
    <phoneticPr fontId="4"/>
  </si>
  <si>
    <t>0952-24-4265</t>
    <phoneticPr fontId="4"/>
  </si>
  <si>
    <t>0952-24-4266</t>
    <phoneticPr fontId="4"/>
  </si>
  <si>
    <t>090-5477-6968</t>
    <phoneticPr fontId="4"/>
  </si>
  <si>
    <t>847-0881</t>
    <phoneticPr fontId="4"/>
  </si>
  <si>
    <t>849-0202</t>
    <phoneticPr fontId="4"/>
  </si>
  <si>
    <t>0952-65-9724</t>
    <phoneticPr fontId="26"/>
  </si>
  <si>
    <t>fu123fu123@i.softbank.jp</t>
    <phoneticPr fontId="26"/>
  </si>
  <si>
    <t>080-2710-5690</t>
    <phoneticPr fontId="26"/>
  </si>
  <si>
    <t>090-4488-2236</t>
    <phoneticPr fontId="26"/>
  </si>
  <si>
    <t>080-5201-3568</t>
    <phoneticPr fontId="4"/>
  </si>
  <si>
    <t>849-1312</t>
    <phoneticPr fontId="4"/>
  </si>
  <si>
    <t>851-2206</t>
    <phoneticPr fontId="4"/>
  </si>
  <si>
    <t>095-850-0009</t>
    <phoneticPr fontId="4"/>
  </si>
  <si>
    <t>095-850-0932</t>
    <phoneticPr fontId="4"/>
  </si>
  <si>
    <t>j27@nagasaki-city.ed.jp</t>
    <phoneticPr fontId="4"/>
  </si>
  <si>
    <t>090-1876-1232</t>
    <phoneticPr fontId="4"/>
  </si>
  <si>
    <t>852-8035</t>
    <phoneticPr fontId="4"/>
  </si>
  <si>
    <t>852-8123</t>
    <phoneticPr fontId="4"/>
  </si>
  <si>
    <t>ナガサキアシストサッカーユニオン</t>
    <phoneticPr fontId="26"/>
  </si>
  <si>
    <t>095-847-1679</t>
    <phoneticPr fontId="4"/>
  </si>
  <si>
    <t>852-8155</t>
    <phoneticPr fontId="4"/>
  </si>
  <si>
    <t>090-1086-1967</t>
    <phoneticPr fontId="4"/>
  </si>
  <si>
    <t>nagasakidream11@yahoo.co.jp</t>
    <phoneticPr fontId="4"/>
  </si>
  <si>
    <t>ritmo.tecnica.inteligencia.17@gmail.com</t>
    <phoneticPr fontId="4"/>
  </si>
  <si>
    <t>080-8378-5298</t>
    <phoneticPr fontId="4"/>
  </si>
  <si>
    <t>大西　真</t>
    <phoneticPr fontId="4"/>
  </si>
  <si>
    <t>090-3909-2676</t>
    <phoneticPr fontId="4"/>
  </si>
  <si>
    <t>854-0003</t>
    <phoneticPr fontId="26"/>
  </si>
  <si>
    <t>0957-23-3967</t>
    <phoneticPr fontId="26"/>
  </si>
  <si>
    <t>090-8833-5829</t>
    <phoneticPr fontId="26"/>
  </si>
  <si>
    <t>854-0302</t>
    <phoneticPr fontId="4"/>
  </si>
  <si>
    <t>855-0851</t>
    <phoneticPr fontId="4"/>
  </si>
  <si>
    <t>FC・雲仙エスティオール</t>
    <phoneticPr fontId="26"/>
  </si>
  <si>
    <t>0957-63-1155</t>
    <phoneticPr fontId="4"/>
  </si>
  <si>
    <t>856-0034</t>
    <phoneticPr fontId="4"/>
  </si>
  <si>
    <t>0957-54-4749</t>
    <phoneticPr fontId="4"/>
  </si>
  <si>
    <t>857-0133</t>
    <phoneticPr fontId="26"/>
  </si>
  <si>
    <t>フットボールクラブ　ジュントス</t>
    <phoneticPr fontId="26"/>
  </si>
  <si>
    <t>090-3078-9131</t>
    <phoneticPr fontId="26"/>
  </si>
  <si>
    <t>fc.juntos@tvs12.jp</t>
    <phoneticPr fontId="26"/>
  </si>
  <si>
    <t>080-8573-9663</t>
    <phoneticPr fontId="4"/>
  </si>
  <si>
    <t>090-2586-1712</t>
    <phoneticPr fontId="4"/>
  </si>
  <si>
    <t>859-3205</t>
    <phoneticPr fontId="26"/>
  </si>
  <si>
    <t>ヴェルスリアンFC</t>
    <phoneticPr fontId="26"/>
  </si>
  <si>
    <t>090-4355-8104</t>
    <phoneticPr fontId="26"/>
  </si>
  <si>
    <t>0956-39-0021</t>
    <phoneticPr fontId="4"/>
  </si>
  <si>
    <t>hsrk5252@bb.tvs12.jp</t>
    <phoneticPr fontId="26"/>
  </si>
  <si>
    <t>090-4355-8104</t>
    <phoneticPr fontId="4"/>
  </si>
  <si>
    <t>金子一平</t>
    <phoneticPr fontId="4"/>
  </si>
  <si>
    <t>080-6417-6770</t>
    <phoneticPr fontId="4"/>
  </si>
  <si>
    <t>吉岡高志</t>
    <phoneticPr fontId="4"/>
  </si>
  <si>
    <t>090-1873-0171</t>
    <phoneticPr fontId="26"/>
  </si>
  <si>
    <t>859-3216</t>
    <phoneticPr fontId="4"/>
  </si>
  <si>
    <t>Valorosa nagasaki IMURA</t>
    <phoneticPr fontId="26"/>
  </si>
  <si>
    <t>0956-38-2205</t>
    <phoneticPr fontId="4"/>
  </si>
  <si>
    <t>0956-38-9594</t>
    <phoneticPr fontId="4"/>
  </si>
  <si>
    <t>reefjapan4173@gmail.com</t>
    <phoneticPr fontId="4"/>
  </si>
  <si>
    <t>090-3192-2126</t>
    <phoneticPr fontId="4"/>
  </si>
  <si>
    <t>859-3241</t>
    <phoneticPr fontId="4"/>
  </si>
  <si>
    <t>870-0268</t>
    <phoneticPr fontId="4"/>
  </si>
  <si>
    <t>097-592-0024</t>
    <phoneticPr fontId="4"/>
  </si>
  <si>
    <t>097-592-0427</t>
    <phoneticPr fontId="4"/>
  </si>
  <si>
    <t>masa1031hiko@softbank.ne.jp</t>
    <phoneticPr fontId="4"/>
  </si>
  <si>
    <t>090-1082-3135</t>
    <phoneticPr fontId="4"/>
  </si>
  <si>
    <t>870-0271</t>
    <phoneticPr fontId="26"/>
  </si>
  <si>
    <t>カティオーラFC</t>
    <phoneticPr fontId="26"/>
  </si>
  <si>
    <t>080-9474-3529</t>
    <phoneticPr fontId="26"/>
  </si>
  <si>
    <t>info@catiolla.com</t>
    <phoneticPr fontId="26"/>
  </si>
  <si>
    <t>渡里賢人</t>
    <phoneticPr fontId="26"/>
  </si>
  <si>
    <t>870-0306</t>
    <phoneticPr fontId="4"/>
  </si>
  <si>
    <t>キングスFC</t>
    <phoneticPr fontId="4"/>
  </si>
  <si>
    <t>090-5144-6543</t>
    <phoneticPr fontId="4"/>
  </si>
  <si>
    <t>870-0935</t>
    <phoneticPr fontId="4"/>
  </si>
  <si>
    <t>097-551-8110</t>
    <phoneticPr fontId="4"/>
  </si>
  <si>
    <t>870-1152</t>
    <phoneticPr fontId="26"/>
  </si>
  <si>
    <t>リノスフットサルクラブ</t>
    <phoneticPr fontId="26"/>
  </si>
  <si>
    <t>090-3730-9614</t>
    <phoneticPr fontId="26"/>
  </si>
  <si>
    <t>rinos-futsal@live.jp</t>
    <phoneticPr fontId="26"/>
  </si>
  <si>
    <t>西村竜司</t>
    <phoneticPr fontId="26"/>
  </si>
  <si>
    <t>871-0821</t>
    <phoneticPr fontId="4"/>
  </si>
  <si>
    <t>080-5569-0529</t>
    <phoneticPr fontId="4"/>
  </si>
  <si>
    <t>ptjunchan@yahoo.co.jp</t>
    <phoneticPr fontId="4"/>
  </si>
  <si>
    <t>ptjunchan@gmail.com</t>
    <phoneticPr fontId="4"/>
  </si>
  <si>
    <t>090-1870-3366</t>
    <phoneticPr fontId="4"/>
  </si>
  <si>
    <t>876-0045</t>
    <phoneticPr fontId="26"/>
  </si>
  <si>
    <t>FC佐伯　Ｓ－ｐｌａｙ・ＭＩＮＡＭＩ</t>
    <phoneticPr fontId="26"/>
  </si>
  <si>
    <t>0972-22-0507</t>
    <phoneticPr fontId="26"/>
  </si>
  <si>
    <t>e-minami@cts-net.ne.jp</t>
    <phoneticPr fontId="26"/>
  </si>
  <si>
    <t>090-5380-1650</t>
    <phoneticPr fontId="26"/>
  </si>
  <si>
    <t>080-1785-2116</t>
    <phoneticPr fontId="26"/>
  </si>
  <si>
    <t>080-8386-2582</t>
    <phoneticPr fontId="26"/>
  </si>
  <si>
    <t>879-5518</t>
    <phoneticPr fontId="26"/>
  </si>
  <si>
    <t>070-5411-3622</t>
    <phoneticPr fontId="26"/>
  </si>
  <si>
    <t>va5u@live.jp</t>
    <phoneticPr fontId="26"/>
  </si>
  <si>
    <t>080-1734-1457</t>
    <phoneticPr fontId="26"/>
  </si>
  <si>
    <t>880-0035</t>
    <phoneticPr fontId="4"/>
  </si>
  <si>
    <t>鈴木寿士</t>
    <phoneticPr fontId="4"/>
  </si>
  <si>
    <t>080ｰ1765ｰ4172</t>
    <phoneticPr fontId="4"/>
  </si>
  <si>
    <t>880-0121</t>
    <phoneticPr fontId="4"/>
  </si>
  <si>
    <t>0985-39-1512</t>
    <phoneticPr fontId="4"/>
  </si>
  <si>
    <t>sumiyoshi-c-50@mcnet.ed.jp</t>
    <phoneticPr fontId="4"/>
  </si>
  <si>
    <t>090-7473-8257</t>
    <phoneticPr fontId="4"/>
  </si>
  <si>
    <t>tano@m-nichidai.com</t>
    <phoneticPr fontId="26"/>
  </si>
  <si>
    <t>080-5251-1795</t>
    <phoneticPr fontId="26"/>
  </si>
  <si>
    <t>880-0845</t>
    <phoneticPr fontId="4"/>
  </si>
  <si>
    <t>0985-83-0130</t>
    <phoneticPr fontId="4"/>
  </si>
  <si>
    <t>teamorenge@icloud.com</t>
    <phoneticPr fontId="4"/>
  </si>
  <si>
    <t>090-5385-3116</t>
    <phoneticPr fontId="4"/>
  </si>
  <si>
    <t>880-0911</t>
    <phoneticPr fontId="4"/>
  </si>
  <si>
    <t>セントラルFC宮崎</t>
    <phoneticPr fontId="4"/>
  </si>
  <si>
    <t>0985-56-2755</t>
    <phoneticPr fontId="4"/>
  </si>
  <si>
    <t>gejigeji0605@yahoo.co.jp</t>
    <phoneticPr fontId="4"/>
  </si>
  <si>
    <t>090-4345-6511</t>
    <phoneticPr fontId="4"/>
  </si>
  <si>
    <t>090-4347-9015</t>
    <phoneticPr fontId="4"/>
  </si>
  <si>
    <t>880-0951</t>
    <phoneticPr fontId="4"/>
  </si>
  <si>
    <t>ohtsuka-c-54@mcnet.ed.jp</t>
    <phoneticPr fontId="4"/>
  </si>
  <si>
    <t>090-4485-3697</t>
    <phoneticPr fontId="4"/>
  </si>
  <si>
    <t>090-5943-2507</t>
    <phoneticPr fontId="4"/>
  </si>
  <si>
    <t>中武勇太</t>
    <phoneticPr fontId="4"/>
  </si>
  <si>
    <t>080-1770-2726</t>
    <phoneticPr fontId="4"/>
  </si>
  <si>
    <t>882-0001</t>
    <phoneticPr fontId="26"/>
  </si>
  <si>
    <t>0982-33-3227</t>
    <phoneticPr fontId="26"/>
  </si>
  <si>
    <t>0982-35-1025</t>
    <phoneticPr fontId="26"/>
  </si>
  <si>
    <t>nobegaku.fc@gmail.com</t>
    <phoneticPr fontId="26"/>
  </si>
  <si>
    <t>080-8583-2661</t>
    <phoneticPr fontId="26"/>
  </si>
  <si>
    <t>080-1755-1690</t>
    <phoneticPr fontId="4"/>
  </si>
  <si>
    <t>882-0812</t>
    <phoneticPr fontId="4"/>
  </si>
  <si>
    <t>0982-21-6494</t>
    <phoneticPr fontId="4"/>
  </si>
  <si>
    <t>0982-21-6495</t>
    <phoneticPr fontId="4"/>
  </si>
  <si>
    <t>m0j0g0@yahoo.co.jp</t>
    <phoneticPr fontId="4"/>
  </si>
  <si>
    <t>080-1781-6598</t>
    <phoneticPr fontId="4"/>
  </si>
  <si>
    <t>883-0033</t>
    <phoneticPr fontId="4"/>
  </si>
  <si>
    <t>0982-53-0109</t>
    <phoneticPr fontId="4"/>
  </si>
  <si>
    <t>090-2392-8072</t>
    <phoneticPr fontId="4"/>
  </si>
  <si>
    <t>883-0034</t>
    <phoneticPr fontId="26"/>
  </si>
  <si>
    <t>0982-52-4794</t>
    <phoneticPr fontId="26"/>
  </si>
  <si>
    <t>0982-52-4795</t>
    <phoneticPr fontId="26"/>
  </si>
  <si>
    <t>hissa0816@yahoo.co.jp</t>
    <phoneticPr fontId="26"/>
  </si>
  <si>
    <t>080-6453-2131</t>
    <phoneticPr fontId="26"/>
  </si>
  <si>
    <t>885-0004</t>
    <phoneticPr fontId="4"/>
  </si>
  <si>
    <t>885-0073</t>
    <phoneticPr fontId="26"/>
  </si>
  <si>
    <t>宮崎県都城市姫城町25-71</t>
    <phoneticPr fontId="26"/>
  </si>
  <si>
    <t>0986-22-4287</t>
    <phoneticPr fontId="4"/>
  </si>
  <si>
    <t>4301ja@miyazaki-c-ed.jp</t>
    <phoneticPr fontId="26"/>
  </si>
  <si>
    <t>090-7530-1366</t>
    <phoneticPr fontId="26"/>
  </si>
  <si>
    <t>886-0005</t>
    <phoneticPr fontId="26"/>
  </si>
  <si>
    <t>KITAKIRISHIMA.FC</t>
    <phoneticPr fontId="26"/>
  </si>
  <si>
    <t>0984-22-2125</t>
    <phoneticPr fontId="26"/>
  </si>
  <si>
    <t>qqms4xx9k@dune.ocn.ne.jp</t>
    <phoneticPr fontId="4"/>
  </si>
  <si>
    <t>090-7399-1735</t>
    <phoneticPr fontId="26"/>
  </si>
  <si>
    <t>090-7473-6431</t>
    <phoneticPr fontId="26"/>
  </si>
  <si>
    <t>887-0041</t>
    <phoneticPr fontId="26"/>
  </si>
  <si>
    <t>日南学園高校</t>
    <phoneticPr fontId="26"/>
  </si>
  <si>
    <t>0987-23-1311</t>
    <phoneticPr fontId="26"/>
  </si>
  <si>
    <t>0987-23-1313</t>
    <phoneticPr fontId="26"/>
  </si>
  <si>
    <t>yoshiyuki_feliz@yahoo.co.jp</t>
    <phoneticPr fontId="26"/>
  </si>
  <si>
    <t>090-2135-7417</t>
    <phoneticPr fontId="26"/>
  </si>
  <si>
    <t>889-1301</t>
    <phoneticPr fontId="4"/>
  </si>
  <si>
    <t>090-9404-2141</t>
    <phoneticPr fontId="4"/>
  </si>
  <si>
    <t>koyu.soccerland@gmail.com</t>
    <phoneticPr fontId="4"/>
  </si>
  <si>
    <t>889-1605</t>
    <phoneticPr fontId="4"/>
  </si>
  <si>
    <t>0985-85-3792</t>
    <phoneticPr fontId="4"/>
  </si>
  <si>
    <t>arriba_fc@yahoo.co.jp</t>
    <phoneticPr fontId="26"/>
  </si>
  <si>
    <t>msufc_u12_u15@yahoo.co.jp</t>
    <phoneticPr fontId="26"/>
  </si>
  <si>
    <t>090-9795-3807</t>
    <phoneticPr fontId="26"/>
  </si>
  <si>
    <t>889-1901</t>
    <phoneticPr fontId="26"/>
  </si>
  <si>
    <t>0986-52-1144</t>
    <phoneticPr fontId="26"/>
  </si>
  <si>
    <t>0986-52-1143</t>
    <phoneticPr fontId="26"/>
  </si>
  <si>
    <t>mimatasoccer1996@yahoo.co.jp</t>
    <phoneticPr fontId="26"/>
  </si>
  <si>
    <t>小川　倫史</t>
    <phoneticPr fontId="26"/>
  </si>
  <si>
    <t>090-7385-1032</t>
    <phoneticPr fontId="26"/>
  </si>
  <si>
    <t>889-1901</t>
    <phoneticPr fontId="4"/>
  </si>
  <si>
    <t>889-2152</t>
    <phoneticPr fontId="4"/>
  </si>
  <si>
    <t>ヴィラル木花SC</t>
    <phoneticPr fontId="26"/>
  </si>
  <si>
    <t>0985-58-1881</t>
    <phoneticPr fontId="4"/>
  </si>
  <si>
    <t>ao-minamizono@msg.ac.jp</t>
    <phoneticPr fontId="26"/>
  </si>
  <si>
    <t>090-3665-1810</t>
    <phoneticPr fontId="4"/>
  </si>
  <si>
    <t>090-4771-9323</t>
    <phoneticPr fontId="4"/>
  </si>
  <si>
    <t>889-2153</t>
    <phoneticPr fontId="26"/>
  </si>
  <si>
    <t>0985-58-0004</t>
    <phoneticPr fontId="26"/>
  </si>
  <si>
    <t>0985-58-0848</t>
    <phoneticPr fontId="26"/>
  </si>
  <si>
    <t>藤田　司</t>
    <phoneticPr fontId="26"/>
  </si>
  <si>
    <t>090-6637-6198</t>
    <phoneticPr fontId="26"/>
  </si>
  <si>
    <t>889-4151</t>
    <phoneticPr fontId="4"/>
  </si>
  <si>
    <t>090-1925-8175</t>
    <phoneticPr fontId="4"/>
  </si>
  <si>
    <t>889-4221</t>
    <phoneticPr fontId="4"/>
  </si>
  <si>
    <t>090-8767-7752</t>
    <phoneticPr fontId="4"/>
  </si>
  <si>
    <t>890-0021</t>
    <phoneticPr fontId="26"/>
  </si>
  <si>
    <t>099-295-0473</t>
    <phoneticPr fontId="26"/>
  </si>
  <si>
    <t>099-295-0474</t>
    <phoneticPr fontId="26"/>
  </si>
  <si>
    <t>chestreia@endo-sa.jp</t>
    <phoneticPr fontId="26"/>
  </si>
  <si>
    <t>top_star09@yahoo.co.jp</t>
    <phoneticPr fontId="26"/>
  </si>
  <si>
    <t>090-2501-0058</t>
    <phoneticPr fontId="26"/>
  </si>
  <si>
    <t>松原　啓</t>
    <phoneticPr fontId="26"/>
  </si>
  <si>
    <t>080-3669-2098</t>
    <phoneticPr fontId="26"/>
  </si>
  <si>
    <t>厚地一聡</t>
    <phoneticPr fontId="26"/>
  </si>
  <si>
    <t>080-1725-1810</t>
    <phoneticPr fontId="26"/>
  </si>
  <si>
    <t>890-0024</t>
    <phoneticPr fontId="26"/>
  </si>
  <si>
    <t>099-282-0163</t>
    <phoneticPr fontId="26"/>
  </si>
  <si>
    <t>099-282-0166</t>
    <phoneticPr fontId="26"/>
  </si>
  <si>
    <t>c209huen@keinet.com</t>
    <phoneticPr fontId="26"/>
  </si>
  <si>
    <t>fumi040312dfc@i.softbank.jp</t>
    <phoneticPr fontId="26"/>
  </si>
  <si>
    <t>090-1344-9473</t>
    <phoneticPr fontId="26"/>
  </si>
  <si>
    <t>090-7532-1235</t>
    <phoneticPr fontId="26"/>
  </si>
  <si>
    <t>－</t>
    <phoneticPr fontId="4"/>
  </si>
  <si>
    <t>890-0036</t>
    <phoneticPr fontId="4"/>
  </si>
  <si>
    <t>099-275-4000</t>
    <phoneticPr fontId="4"/>
  </si>
  <si>
    <t>890-0064</t>
    <phoneticPr fontId="4"/>
  </si>
  <si>
    <t>r-sakoya@k-sapo.com</t>
    <phoneticPr fontId="4"/>
  </si>
  <si>
    <t>070-1239-1726</t>
    <phoneticPr fontId="4"/>
  </si>
  <si>
    <t>070-1219-4818</t>
    <phoneticPr fontId="4"/>
  </si>
  <si>
    <t>891-1416</t>
    <phoneticPr fontId="4"/>
  </si>
  <si>
    <t>080-4582-7315</t>
    <phoneticPr fontId="4"/>
  </si>
  <si>
    <t>893-0024</t>
    <phoneticPr fontId="4"/>
  </si>
  <si>
    <t>0994-41-5582</t>
    <phoneticPr fontId="4"/>
  </si>
  <si>
    <t>0994-41-8052</t>
    <phoneticPr fontId="4"/>
  </si>
  <si>
    <t>hideya.pc1022@outlook.jp</t>
    <phoneticPr fontId="4"/>
  </si>
  <si>
    <t>kanoya@taiyo-sports.com</t>
    <phoneticPr fontId="4"/>
  </si>
  <si>
    <t>080-6422-6985</t>
    <phoneticPr fontId="4"/>
  </si>
  <si>
    <t>893-1204</t>
    <phoneticPr fontId="26"/>
  </si>
  <si>
    <t>S.S.Advance FC</t>
    <phoneticPr fontId="26"/>
  </si>
  <si>
    <t>090-6247-4888</t>
    <phoneticPr fontId="26"/>
  </si>
  <si>
    <t>0994-35-1113</t>
    <phoneticPr fontId="26"/>
  </si>
  <si>
    <t>s.s.advance.fc@po2.synapse.ne.jp</t>
    <phoneticPr fontId="26"/>
  </si>
  <si>
    <t>s.s.advance.love@ezweb.ne.jp</t>
    <phoneticPr fontId="4"/>
  </si>
  <si>
    <t>﨑森　大地</t>
    <phoneticPr fontId="26"/>
  </si>
  <si>
    <t>﨑森　一樹</t>
    <phoneticPr fontId="26"/>
  </si>
  <si>
    <t>080-5348-8811</t>
    <phoneticPr fontId="26"/>
  </si>
  <si>
    <t>山下　哲也</t>
    <phoneticPr fontId="26"/>
  </si>
  <si>
    <t>090-1178-5470</t>
    <phoneticPr fontId="26"/>
  </si>
  <si>
    <t>895-0012</t>
    <phoneticPr fontId="26"/>
  </si>
  <si>
    <t>0996-23-4602</t>
    <phoneticPr fontId="26"/>
  </si>
  <si>
    <t>0996-22-0582</t>
    <phoneticPr fontId="26"/>
  </si>
  <si>
    <t>johnny.ku---ma@live.jp</t>
    <phoneticPr fontId="26"/>
  </si>
  <si>
    <t>090-7395-8510</t>
    <phoneticPr fontId="26"/>
  </si>
  <si>
    <t>長薗　誠</t>
    <phoneticPr fontId="26"/>
  </si>
  <si>
    <t>090-5926-3795</t>
    <phoneticPr fontId="26"/>
  </si>
  <si>
    <t>895-0064</t>
    <phoneticPr fontId="26"/>
  </si>
  <si>
    <t>0996-23-4164</t>
    <phoneticPr fontId="26"/>
  </si>
  <si>
    <t>0996-23-4055</t>
    <phoneticPr fontId="26"/>
  </si>
  <si>
    <t>ta19930104@icloud.com</t>
    <phoneticPr fontId="4"/>
  </si>
  <si>
    <t>080-1780-5700</t>
    <phoneticPr fontId="26"/>
  </si>
  <si>
    <t>895-1106</t>
    <phoneticPr fontId="26"/>
  </si>
  <si>
    <t>0996-42-0013</t>
    <phoneticPr fontId="26"/>
  </si>
  <si>
    <t>0996-42-0015</t>
    <phoneticPr fontId="26"/>
  </si>
  <si>
    <t>kyoutou@togo-j.edu.satsumasendai.jp</t>
    <phoneticPr fontId="26"/>
  </si>
  <si>
    <t>090-6774-4443</t>
    <phoneticPr fontId="26"/>
  </si>
  <si>
    <t>080-5804-2904</t>
    <phoneticPr fontId="26"/>
  </si>
  <si>
    <t>895-1402</t>
    <phoneticPr fontId="4"/>
  </si>
  <si>
    <t>895-1803</t>
    <phoneticPr fontId="26"/>
  </si>
  <si>
    <t>0996-53-1587</t>
    <phoneticPr fontId="26"/>
  </si>
  <si>
    <t>0996-53-0504</t>
    <phoneticPr fontId="26"/>
  </si>
  <si>
    <t>miyanojo819@gmail.com</t>
    <phoneticPr fontId="26"/>
  </si>
  <si>
    <t>080-1735-6516</t>
    <phoneticPr fontId="26"/>
  </si>
  <si>
    <t>syoku-c-miyanojo@mail.satsuma-net.jp</t>
    <phoneticPr fontId="26"/>
  </si>
  <si>
    <t>090-4517-4413</t>
    <phoneticPr fontId="26"/>
  </si>
  <si>
    <t>895-2101</t>
    <phoneticPr fontId="26"/>
  </si>
  <si>
    <t>0996-57-0101</t>
    <phoneticPr fontId="26"/>
  </si>
  <si>
    <t>0996-57-1476</t>
    <phoneticPr fontId="26"/>
  </si>
  <si>
    <t>ugu.mail.1127@gmail.com</t>
    <phoneticPr fontId="26"/>
  </si>
  <si>
    <t>090-1083-5141</t>
    <phoneticPr fontId="26"/>
  </si>
  <si>
    <t>895-2511</t>
    <phoneticPr fontId="4"/>
  </si>
  <si>
    <t>0995-22-7355</t>
    <phoneticPr fontId="4"/>
  </si>
  <si>
    <t>090-6772-0032</t>
    <phoneticPr fontId="4"/>
  </si>
  <si>
    <t>090-3190-7349</t>
    <phoneticPr fontId="4"/>
  </si>
  <si>
    <t>898-0058</t>
    <phoneticPr fontId="26"/>
  </si>
  <si>
    <t>CALCIATORE（カルチャトーレ）</t>
    <phoneticPr fontId="26"/>
  </si>
  <si>
    <t>鹿児島県枕崎市岩戸町395</t>
    <phoneticPr fontId="26"/>
  </si>
  <si>
    <t>0993-72-8322</t>
    <phoneticPr fontId="26"/>
  </si>
  <si>
    <t>tmky.arikin395@po5.synapse.ne.jp</t>
    <phoneticPr fontId="26"/>
  </si>
  <si>
    <t>有薗隆司</t>
    <phoneticPr fontId="26"/>
  </si>
  <si>
    <t>090-4344-7794</t>
    <phoneticPr fontId="26"/>
  </si>
  <si>
    <t>899-0207</t>
    <phoneticPr fontId="26"/>
  </si>
  <si>
    <t>0996-63-2166</t>
    <phoneticPr fontId="26"/>
  </si>
  <si>
    <t>0996-62-9770</t>
    <phoneticPr fontId="26"/>
  </si>
  <si>
    <t>izumi-jh_tlo@edu-izumi.jp</t>
    <phoneticPr fontId="26"/>
  </si>
  <si>
    <t>090-4352-1029</t>
    <phoneticPr fontId="26"/>
  </si>
  <si>
    <t>899-0213</t>
    <phoneticPr fontId="26"/>
  </si>
  <si>
    <t>0996-62-0500</t>
    <phoneticPr fontId="26"/>
  </si>
  <si>
    <t>0996-62-6677</t>
    <phoneticPr fontId="26"/>
  </si>
  <si>
    <t>icsoccer@izumi.ac.jp</t>
    <phoneticPr fontId="26"/>
  </si>
  <si>
    <t>090-7014-2322</t>
    <phoneticPr fontId="26"/>
  </si>
  <si>
    <t>899-0402</t>
    <phoneticPr fontId="26"/>
  </si>
  <si>
    <t>0996-82-0019</t>
    <phoneticPr fontId="26"/>
  </si>
  <si>
    <t>0996-82-1512</t>
    <phoneticPr fontId="26"/>
  </si>
  <si>
    <t>080-1735-6515</t>
    <phoneticPr fontId="26"/>
  </si>
  <si>
    <t>899-2103</t>
    <phoneticPr fontId="26"/>
  </si>
  <si>
    <t>0996-36-2056</t>
    <phoneticPr fontId="26"/>
  </si>
  <si>
    <t>0996-36-4819</t>
    <phoneticPr fontId="26"/>
  </si>
  <si>
    <t>ichiki-jh@po12.synapse.ne.jp</t>
    <phoneticPr fontId="26"/>
  </si>
  <si>
    <t>090-8398-7975</t>
    <phoneticPr fontId="26"/>
  </si>
  <si>
    <t>899-2501</t>
    <phoneticPr fontId="26"/>
  </si>
  <si>
    <t>099-273-4851</t>
    <phoneticPr fontId="26"/>
  </si>
  <si>
    <t>099-273-0263</t>
    <phoneticPr fontId="26"/>
  </si>
  <si>
    <t>tamet@mail.goo.ne.jp</t>
    <phoneticPr fontId="26"/>
  </si>
  <si>
    <t>090-7296-3393</t>
    <phoneticPr fontId="26"/>
  </si>
  <si>
    <t>899-2703</t>
    <phoneticPr fontId="4"/>
  </si>
  <si>
    <t>899-4301</t>
    <phoneticPr fontId="4"/>
  </si>
  <si>
    <t>FC KING U-15</t>
    <phoneticPr fontId="5"/>
  </si>
  <si>
    <t>899-5431</t>
    <phoneticPr fontId="4"/>
  </si>
  <si>
    <t>FCアラーラ鹿児島</t>
    <phoneticPr fontId="4"/>
  </si>
  <si>
    <t>0995-70-7205</t>
    <phoneticPr fontId="25"/>
  </si>
  <si>
    <t>久永辰徳</t>
    <phoneticPr fontId="25"/>
  </si>
  <si>
    <t>090-9577-0333</t>
    <phoneticPr fontId="25"/>
  </si>
  <si>
    <t>899-5431</t>
    <phoneticPr fontId="26"/>
  </si>
  <si>
    <t>0995-65-2021</t>
    <phoneticPr fontId="26"/>
  </si>
  <si>
    <t>0995-65-2074</t>
    <phoneticPr fontId="26"/>
  </si>
  <si>
    <t>masateru.k1107@gmail.com</t>
    <phoneticPr fontId="26"/>
  </si>
  <si>
    <t>090-4980-0470</t>
    <phoneticPr fontId="26"/>
  </si>
  <si>
    <t>899-6104</t>
    <phoneticPr fontId="26"/>
  </si>
  <si>
    <t>0995-75-2014</t>
    <phoneticPr fontId="26"/>
  </si>
  <si>
    <t>0995-75-2555</t>
    <phoneticPr fontId="26"/>
  </si>
  <si>
    <t>match.made.in.heaven.haru0401@gmail.com</t>
    <phoneticPr fontId="26"/>
  </si>
  <si>
    <t>090-7463-9357</t>
    <phoneticPr fontId="26"/>
  </si>
  <si>
    <t>平成30年2月吉日</t>
    <rPh sb="0" eb="2">
      <t>ヘイセイ</t>
    </rPh>
    <rPh sb="4" eb="5">
      <t>ネン</t>
    </rPh>
    <rPh sb="6" eb="7">
      <t>ガツ</t>
    </rPh>
    <rPh sb="7" eb="9">
      <t>キチジツ</t>
    </rPh>
    <phoneticPr fontId="25"/>
  </si>
  <si>
    <r>
      <t>備考欄　※</t>
    </r>
    <r>
      <rPr>
        <sz val="8"/>
        <color theme="1"/>
        <rFont val="ＭＳ Ｐゴシック"/>
        <family val="3"/>
        <charset val="128"/>
        <scheme val="minor"/>
      </rPr>
      <t>ご要望などをお書きください（アレルギー、同一会場希望、試合時間など）</t>
    </r>
    <rPh sb="0" eb="2">
      <t>ビコウ</t>
    </rPh>
    <rPh sb="2" eb="3">
      <t>ラン</t>
    </rPh>
    <rPh sb="6" eb="8">
      <t>ヨウボウ</t>
    </rPh>
    <rPh sb="12" eb="13">
      <t>カ</t>
    </rPh>
    <rPh sb="25" eb="27">
      <t>ドウイツ</t>
    </rPh>
    <rPh sb="27" eb="29">
      <t>カイジョウ</t>
    </rPh>
    <rPh sb="29" eb="31">
      <t>キボウ</t>
    </rPh>
    <rPh sb="32" eb="34">
      <t>シアイ</t>
    </rPh>
    <rPh sb="34" eb="36">
      <t>ジカン</t>
    </rPh>
    <phoneticPr fontId="26"/>
  </si>
  <si>
    <r>
      <rPr>
        <sz val="11"/>
        <color theme="0"/>
        <rFont val="ＭＳ Ｐゴシック"/>
        <family val="3"/>
        <charset val="128"/>
      </rPr>
      <t>天理</t>
    </r>
    <r>
      <rPr>
        <sz val="11"/>
        <color theme="0"/>
        <rFont val="ＭＳ Ｐゴシック"/>
        <family val="3"/>
        <charset val="128"/>
        <scheme val="minor"/>
      </rPr>
      <t>FC</t>
    </r>
    <rPh sb="0" eb="2">
      <t>テンリ</t>
    </rPh>
    <phoneticPr fontId="5"/>
  </si>
  <si>
    <t>宿泊人数</t>
    <rPh sb="0" eb="2">
      <t>シュクハク</t>
    </rPh>
    <rPh sb="2" eb="4">
      <t>ニンズウ</t>
    </rPh>
    <phoneticPr fontId="25"/>
  </si>
  <si>
    <t>記入
順</t>
    <rPh sb="0" eb="2">
      <t>キニュウ</t>
    </rPh>
    <rPh sb="3" eb="4">
      <t>ジュン</t>
    </rPh>
    <phoneticPr fontId="25"/>
  </si>
  <si>
    <t>チーム名（申込書記載名）</t>
    <rPh sb="5" eb="8">
      <t>モウシコミショ</t>
    </rPh>
    <rPh sb="8" eb="10">
      <t>キサイ</t>
    </rPh>
    <rPh sb="10" eb="11">
      <t>メイ</t>
    </rPh>
    <phoneticPr fontId="25"/>
  </si>
  <si>
    <t>チーム名（略名）</t>
    <rPh sb="5" eb="6">
      <t>リャク</t>
    </rPh>
    <rPh sb="6" eb="7">
      <t>メイ</t>
    </rPh>
    <phoneticPr fontId="25"/>
  </si>
  <si>
    <t>弁当</t>
    <rPh sb="0" eb="2">
      <t>ベントウ</t>
    </rPh>
    <phoneticPr fontId="25"/>
  </si>
  <si>
    <t>備考</t>
    <rPh sb="0" eb="2">
      <t>ビコウ</t>
    </rPh>
    <phoneticPr fontId="25"/>
  </si>
  <si>
    <t>九州Jr.ユース（ユース）サッカー交流戦2018</t>
    <phoneticPr fontId="56"/>
  </si>
  <si>
    <t>都道
府県</t>
    <rPh sb="0" eb="2">
      <t>トドウ</t>
    </rPh>
    <rPh sb="3" eb="5">
      <t>フケン</t>
    </rPh>
    <phoneticPr fontId="56"/>
  </si>
  <si>
    <t>U15</t>
    <phoneticPr fontId="25"/>
  </si>
  <si>
    <t>U14</t>
    <phoneticPr fontId="25"/>
  </si>
  <si>
    <t>U13</t>
    <phoneticPr fontId="25"/>
  </si>
  <si>
    <t>茶有</t>
    <rPh sb="0" eb="1">
      <t>チャ</t>
    </rPh>
    <rPh sb="1" eb="2">
      <t>アリ</t>
    </rPh>
    <phoneticPr fontId="56"/>
  </si>
  <si>
    <t>茶無</t>
    <rPh sb="0" eb="1">
      <t>チャ</t>
    </rPh>
    <rPh sb="1" eb="2">
      <t>ナシ</t>
    </rPh>
    <phoneticPr fontId="56"/>
  </si>
  <si>
    <t>夕</t>
    <rPh sb="0" eb="1">
      <t>ユウ</t>
    </rPh>
    <phoneticPr fontId="56"/>
  </si>
  <si>
    <t>朝</t>
    <rPh sb="0" eb="1">
      <t>アサ</t>
    </rPh>
    <phoneticPr fontId="56"/>
  </si>
  <si>
    <t>28日</t>
    <rPh sb="2" eb="3">
      <t>ニチ</t>
    </rPh>
    <phoneticPr fontId="56"/>
  </si>
  <si>
    <t>29日</t>
    <rPh sb="2" eb="3">
      <t>ニチ</t>
    </rPh>
    <phoneticPr fontId="56"/>
  </si>
  <si>
    <t>3日</t>
    <rPh sb="1" eb="2">
      <t>ヒ</t>
    </rPh>
    <phoneticPr fontId="56"/>
  </si>
  <si>
    <t>4日</t>
    <rPh sb="1" eb="2">
      <t>ヒ</t>
    </rPh>
    <phoneticPr fontId="56"/>
  </si>
  <si>
    <t>5日</t>
    <rPh sb="1" eb="2">
      <t>ヒ</t>
    </rPh>
    <phoneticPr fontId="56"/>
  </si>
  <si>
    <t>宿泊種別</t>
    <rPh sb="0" eb="2">
      <t>シュクハク</t>
    </rPh>
    <rPh sb="2" eb="4">
      <t>シュベツ</t>
    </rPh>
    <phoneticPr fontId="56"/>
  </si>
  <si>
    <t>選手</t>
    <rPh sb="0" eb="2">
      <t>センシュ</t>
    </rPh>
    <phoneticPr fontId="56"/>
  </si>
  <si>
    <t>引率</t>
    <rPh sb="0" eb="2">
      <t>インソツ</t>
    </rPh>
    <phoneticPr fontId="56"/>
  </si>
  <si>
    <t>合計人数</t>
    <rPh sb="0" eb="2">
      <t>ゴウケイ</t>
    </rPh>
    <rPh sb="2" eb="4">
      <t>ニンズウ</t>
    </rPh>
    <phoneticPr fontId="56"/>
  </si>
  <si>
    <t>引率者 １</t>
    <rPh sb="0" eb="3">
      <t>インソツシャ</t>
    </rPh>
    <phoneticPr fontId="57"/>
  </si>
  <si>
    <t>携帯番号１</t>
    <rPh sb="0" eb="2">
      <t>ケイタイ</t>
    </rPh>
    <rPh sb="2" eb="4">
      <t>バンゴウ</t>
    </rPh>
    <phoneticPr fontId="57"/>
  </si>
  <si>
    <t>引率者 ２</t>
    <rPh sb="0" eb="3">
      <t>インソツシャ</t>
    </rPh>
    <phoneticPr fontId="57"/>
  </si>
  <si>
    <t>携帯番号２</t>
    <rPh sb="0" eb="2">
      <t>ケイタイ</t>
    </rPh>
    <rPh sb="2" eb="4">
      <t>バンゴウ</t>
    </rPh>
    <phoneticPr fontId="57"/>
  </si>
  <si>
    <t>引率者 ３</t>
    <rPh sb="0" eb="3">
      <t>インソツシャ</t>
    </rPh>
    <phoneticPr fontId="57"/>
  </si>
  <si>
    <t>携帯番号３</t>
    <rPh sb="0" eb="2">
      <t>ケイタイ</t>
    </rPh>
    <rPh sb="2" eb="4">
      <t>バンゴウ</t>
    </rPh>
    <phoneticPr fontId="57"/>
  </si>
  <si>
    <t>U-15</t>
    <phoneticPr fontId="4"/>
  </si>
  <si>
    <t>U-14</t>
    <phoneticPr fontId="4"/>
  </si>
  <si>
    <t>U-13</t>
    <phoneticPr fontId="4"/>
  </si>
  <si>
    <r>
      <t>2018/2/</t>
    </r>
    <r>
      <rPr>
        <sz val="11"/>
        <color theme="1"/>
        <rFont val="ＭＳ Ｐゴシック"/>
        <family val="2"/>
        <charset val="128"/>
        <scheme val="minor"/>
      </rPr>
      <t>27</t>
    </r>
    <r>
      <rPr>
        <sz val="11"/>
        <color theme="1"/>
        <rFont val="ＭＳ Ｐゴシック"/>
        <family val="2"/>
        <charset val="128"/>
        <scheme val="minor"/>
      </rPr>
      <t xml:space="preserve"> 13：30現在</t>
    </r>
    <phoneticPr fontId="25"/>
  </si>
  <si>
    <t>「申込書」に入力した情報が自動で入力されます</t>
    <rPh sb="1" eb="4">
      <t>モウシコミショ</t>
    </rPh>
    <rPh sb="6" eb="8">
      <t>ニュウリョク</t>
    </rPh>
    <rPh sb="10" eb="12">
      <t>ジョウホウ</t>
    </rPh>
    <rPh sb="13" eb="15">
      <t>ジドウ</t>
    </rPh>
    <rPh sb="16" eb="18">
      <t>ニュウリョク</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</si>
</sst>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quot;-&quot;;&quot;¥&quot;\-#,##0&quot;-&quot;"/>
    <numFmt numFmtId="177" formatCode="m&quot;月&quot;d&quot;日&quot;&quot;(&quot;aaa&quot;)&quot;"/>
    <numFmt numFmtId="178" formatCode="[$-411]General"/>
    <numFmt numFmtId="179" formatCode="[$￥-411]#,##0;[Red]&quot;-&quot;[$￥-411]#,##0"/>
    <numFmt numFmtId="180" formatCode="m&quot;月&quot;d&quot;日(&quot;aaa&quot;)&quot;"/>
  </numFmts>
  <fonts count="5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font>
    <font>
      <sz val="14"/>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sz val="10"/>
      <color indexed="9"/>
      <name val="ＭＳ Ｐゴシック"/>
      <family val="3"/>
      <charset val="128"/>
    </font>
    <font>
      <sz val="10"/>
      <name val="ＭＳ Ｐゴシック"/>
      <family val="3"/>
      <charset val="128"/>
    </font>
    <font>
      <b/>
      <sz val="18"/>
      <color rgb="FFFF0000"/>
      <name val="ＭＳ Ｐゴシック"/>
      <family val="3"/>
      <charset val="128"/>
      <scheme val="minor"/>
    </font>
    <font>
      <b/>
      <sz val="10"/>
      <color rgb="FFFF0000"/>
      <name val="ＭＳ Ｐゴシック"/>
      <family val="3"/>
      <charset val="128"/>
      <scheme val="minor"/>
    </font>
    <font>
      <sz val="11"/>
      <color rgb="FF000000"/>
      <name val="ＭＳ Ｐゴシック1"/>
      <family val="3"/>
      <charset val="128"/>
    </font>
    <font>
      <sz val="11"/>
      <color indexed="8"/>
      <name val="ＭＳ Ｐゴシック1"/>
      <family val="3"/>
      <charset val="128"/>
    </font>
    <font>
      <b/>
      <i/>
      <sz val="16"/>
      <color theme="1"/>
      <name val="Arial"/>
      <family val="2"/>
    </font>
    <font>
      <b/>
      <i/>
      <u/>
      <sz val="11"/>
      <color theme="1"/>
      <name val="Arial"/>
      <family val="2"/>
    </font>
    <font>
      <sz val="11"/>
      <color theme="0"/>
      <name val="ＭＳ Ｐゴシック"/>
      <family val="3"/>
      <charset val="128"/>
    </font>
    <font>
      <u/>
      <sz val="11"/>
      <color theme="0"/>
      <name val="ＭＳ Ｐゴシック"/>
      <family val="3"/>
      <charset val="128"/>
      <scheme val="minor"/>
    </font>
    <font>
      <sz val="9"/>
      <color theme="1"/>
      <name val="ＭＳ Ｐゴシック"/>
      <family val="2"/>
      <charset val="128"/>
      <scheme val="minor"/>
    </font>
    <font>
      <sz val="6"/>
      <color theme="1"/>
      <name val="ＭＳ Ｐゴシック"/>
      <family val="2"/>
      <charset val="128"/>
      <scheme val="minor"/>
    </font>
    <font>
      <b/>
      <sz val="15"/>
      <color theme="3"/>
      <name val="ＭＳ Ｐゴシック"/>
      <family val="2"/>
      <charset val="128"/>
      <scheme val="minor"/>
    </font>
    <font>
      <sz val="11"/>
      <color rgb="FF3F3F76"/>
      <name val="ＭＳ Ｐゴシック"/>
      <family val="2"/>
      <charset val="128"/>
      <scheme val="minor"/>
    </font>
  </fonts>
  <fills count="13">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patternFill>
    </fill>
    <fill>
      <patternFill patternType="solid">
        <fgColor theme="6"/>
        <bgColor indexed="64"/>
      </patternFill>
    </fill>
    <fill>
      <patternFill patternType="gray0625"/>
    </fill>
    <fill>
      <patternFill patternType="solid">
        <fgColor theme="3" tint="0.79998168889431442"/>
        <bgColor indexed="64"/>
      </patternFill>
    </fill>
  </fills>
  <borders count="86">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right/>
      <top style="double">
        <color rgb="FF00B050"/>
      </top>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theme="0"/>
      </top>
      <bottom style="double">
        <color theme="0"/>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14">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4"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33" fillId="9" borderId="0" applyNumberFormat="0" applyBorder="0" applyAlignment="0" applyProtection="0">
      <alignment vertical="center"/>
    </xf>
    <xf numFmtId="0" fontId="3" fillId="0" borderId="0">
      <alignment vertical="center"/>
    </xf>
    <xf numFmtId="178" fontId="48" fillId="0" borderId="0">
      <alignment vertical="center"/>
    </xf>
    <xf numFmtId="0" fontId="49" fillId="0" borderId="0">
      <alignment vertical="center"/>
    </xf>
    <xf numFmtId="0" fontId="50" fillId="0" borderId="0">
      <alignment horizontal="center" vertical="center"/>
    </xf>
    <xf numFmtId="0" fontId="50" fillId="0" borderId="0">
      <alignment horizontal="center" vertical="center" textRotation="90"/>
    </xf>
    <xf numFmtId="0" fontId="51" fillId="0" borderId="0">
      <alignment vertical="center"/>
    </xf>
    <xf numFmtId="179" fontId="51" fillId="0" borderId="0">
      <alignment vertical="center"/>
    </xf>
  </cellStyleXfs>
  <cellXfs count="523">
    <xf numFmtId="0" fontId="0" fillId="0" borderId="0" xfId="0">
      <alignment vertical="center"/>
    </xf>
    <xf numFmtId="56" fontId="17" fillId="0" borderId="0" xfId="0" applyNumberFormat="1" applyFont="1">
      <alignment vertical="center"/>
    </xf>
    <xf numFmtId="0" fontId="0" fillId="0" borderId="19" xfId="0" applyBorder="1">
      <alignment vertical="center"/>
    </xf>
    <xf numFmtId="56" fontId="17"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0" fillId="0" borderId="0" xfId="0" applyFont="1" applyBorder="1" applyAlignment="1">
      <alignment vertical="top"/>
    </xf>
    <xf numFmtId="56" fontId="0" fillId="0" borderId="19" xfId="0" quotePrefix="1" applyNumberFormat="1" applyBorder="1">
      <alignment vertical="center"/>
    </xf>
    <xf numFmtId="56" fontId="0" fillId="0" borderId="0" xfId="0" quotePrefix="1" applyNumberFormat="1" applyBorder="1">
      <alignment vertical="center"/>
    </xf>
    <xf numFmtId="0" fontId="17" fillId="0" borderId="0" xfId="0" applyFont="1" applyAlignment="1">
      <alignment horizontal="left" vertical="center"/>
    </xf>
    <xf numFmtId="0" fontId="19" fillId="0" borderId="0" xfId="0" applyFo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0" fillId="0" borderId="0" xfId="0" applyFill="1">
      <alignment vertical="center"/>
    </xf>
    <xf numFmtId="0" fontId="0" fillId="0" borderId="25" xfId="0" applyBorder="1">
      <alignment vertical="center"/>
    </xf>
    <xf numFmtId="56" fontId="0" fillId="0" borderId="25" xfId="0" quotePrefix="1" applyNumberFormat="1" applyBorder="1">
      <alignment vertical="center"/>
    </xf>
    <xf numFmtId="0" fontId="15" fillId="0" borderId="0" xfId="0" applyFont="1" applyBorder="1">
      <alignment vertical="center"/>
    </xf>
    <xf numFmtId="0" fontId="0" fillId="0" borderId="0" xfId="0" applyFill="1" applyBorder="1">
      <alignment vertical="center"/>
    </xf>
    <xf numFmtId="0" fontId="19" fillId="0" borderId="0" xfId="0" applyFont="1" applyAlignment="1">
      <alignment horizontal="right" vertical="center"/>
    </xf>
    <xf numFmtId="0" fontId="0" fillId="0" borderId="0" xfId="5" applyFont="1">
      <alignment vertical="center"/>
    </xf>
    <xf numFmtId="0" fontId="12" fillId="0" borderId="0" xfId="0" applyFont="1">
      <alignment vertical="center"/>
    </xf>
    <xf numFmtId="56"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16" fillId="0" borderId="0" xfId="0" applyFont="1" applyAlignment="1">
      <alignment horizontal="center" vertical="center"/>
    </xf>
    <xf numFmtId="0" fontId="0" fillId="0" borderId="1" xfId="0" applyBorder="1" applyAlignment="1">
      <alignment horizontal="center" vertical="center"/>
    </xf>
    <xf numFmtId="0" fontId="0" fillId="0" borderId="0" xfId="0">
      <alignment vertical="center"/>
    </xf>
    <xf numFmtId="0" fontId="24" fillId="0" borderId="0" xfId="5" applyFont="1" applyAlignment="1">
      <alignment vertical="top"/>
    </xf>
    <xf numFmtId="0" fontId="0" fillId="0" borderId="0" xfId="0">
      <alignment vertical="center"/>
    </xf>
    <xf numFmtId="0" fontId="28" fillId="0" borderId="0" xfId="0" applyFont="1" applyAlignment="1">
      <alignment horizontal="left" vertical="center" wrapText="1"/>
    </xf>
    <xf numFmtId="0" fontId="0" fillId="0" borderId="0" xfId="0" applyFill="1" applyBorder="1" applyAlignment="1">
      <alignment horizontal="center" vertical="center"/>
    </xf>
    <xf numFmtId="0" fontId="21" fillId="0" borderId="1" xfId="0" applyFont="1" applyBorder="1"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27" fillId="0" borderId="0" xfId="0" applyFont="1">
      <alignment vertical="center"/>
    </xf>
    <xf numFmtId="0" fontId="16" fillId="0" borderId="0" xfId="0" applyFont="1" applyAlignment="1">
      <alignment horizontal="center" vertical="center"/>
    </xf>
    <xf numFmtId="0" fontId="0" fillId="0" borderId="0" xfId="0">
      <alignment vertical="center"/>
    </xf>
    <xf numFmtId="0" fontId="24" fillId="0" borderId="0" xfId="5" applyFont="1" applyAlignment="1"/>
    <xf numFmtId="0" fontId="23" fillId="0" borderId="0" xfId="5" applyFont="1" applyAlignment="1">
      <alignment vertical="top"/>
    </xf>
    <xf numFmtId="0" fontId="11" fillId="0" borderId="0" xfId="0" applyFont="1">
      <alignment vertical="center"/>
    </xf>
    <xf numFmtId="0" fontId="18" fillId="0" borderId="34" xfId="0" applyFont="1" applyBorder="1" applyAlignment="1">
      <alignment horizontal="justify" vertical="center" wrapText="1"/>
    </xf>
    <xf numFmtId="0" fontId="18" fillId="0" borderId="36" xfId="0" applyFont="1" applyBorder="1" applyAlignment="1">
      <alignment horizontal="justify" vertical="center" wrapText="1"/>
    </xf>
    <xf numFmtId="0" fontId="20" fillId="0" borderId="23" xfId="0" applyFont="1" applyBorder="1" applyAlignment="1">
      <alignment horizontal="center" vertical="center" wrapText="1"/>
    </xf>
    <xf numFmtId="0" fontId="20" fillId="0" borderId="22"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20" xfId="0" applyFont="1" applyBorder="1" applyAlignment="1">
      <alignment horizontal="justify" vertical="center" wrapText="1"/>
    </xf>
    <xf numFmtId="0" fontId="30" fillId="0" borderId="34" xfId="0" applyFont="1" applyBorder="1" applyAlignment="1">
      <alignment horizontal="justify" vertical="center" wrapText="1"/>
    </xf>
    <xf numFmtId="0" fontId="20" fillId="0" borderId="36" xfId="0" applyFont="1" applyBorder="1" applyAlignment="1">
      <alignment horizontal="justify" vertical="center" wrapText="1"/>
    </xf>
    <xf numFmtId="0" fontId="0" fillId="0" borderId="0" xfId="0" applyFont="1" applyFill="1">
      <alignment vertical="center"/>
    </xf>
    <xf numFmtId="0" fontId="11" fillId="0" borderId="0" xfId="0" applyFont="1" applyFill="1">
      <alignment vertical="center"/>
    </xf>
    <xf numFmtId="0" fontId="0" fillId="0" borderId="0" xfId="0"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0" xfId="0" applyBorder="1" applyAlignment="1">
      <alignment vertical="center"/>
    </xf>
    <xf numFmtId="0" fontId="17" fillId="0" borderId="0" xfId="0" applyFont="1" applyFill="1" applyAlignment="1">
      <alignment vertical="center"/>
    </xf>
    <xf numFmtId="0" fontId="0" fillId="0" borderId="0" xfId="0"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19" fillId="0" borderId="0" xfId="0" applyFont="1" applyAlignment="1">
      <alignment vertical="top"/>
    </xf>
    <xf numFmtId="0" fontId="0" fillId="0" borderId="0" xfId="0" applyFill="1" applyBorder="1" applyAlignment="1">
      <alignment horizontal="left" vertical="center"/>
    </xf>
    <xf numFmtId="0" fontId="18" fillId="0" borderId="0" xfId="0" applyFont="1" applyBorder="1">
      <alignment vertical="center"/>
    </xf>
    <xf numFmtId="0" fontId="20" fillId="0" borderId="0" xfId="0" applyFont="1">
      <alignment vertical="center"/>
    </xf>
    <xf numFmtId="0" fontId="44" fillId="0" borderId="0" xfId="0" applyFont="1" applyBorder="1" applyAlignment="1">
      <alignment vertical="top"/>
    </xf>
    <xf numFmtId="0" fontId="20" fillId="0" borderId="0" xfId="0" applyFont="1" applyBorder="1">
      <alignment vertical="center"/>
    </xf>
    <xf numFmtId="56" fontId="20" fillId="0" borderId="0" xfId="0" applyNumberFormat="1" applyFont="1" applyFill="1" applyBorder="1" applyAlignment="1"/>
    <xf numFmtId="0" fontId="21" fillId="0" borderId="0" xfId="0" applyFont="1" applyBorder="1" applyAlignment="1">
      <alignment horizontal="center" vertical="center"/>
    </xf>
    <xf numFmtId="0" fontId="21" fillId="0" borderId="0" xfId="0" applyFont="1" applyFill="1" applyBorder="1" applyAlignment="1" applyProtection="1">
      <alignment horizontal="right" vertical="center"/>
    </xf>
    <xf numFmtId="0" fontId="34" fillId="0" borderId="2" xfId="0" applyFont="1" applyBorder="1" applyProtection="1">
      <alignment vertical="center"/>
    </xf>
    <xf numFmtId="0" fontId="34" fillId="0" borderId="1" xfId="0" applyFont="1" applyBorder="1" applyProtection="1">
      <alignment vertical="center"/>
    </xf>
    <xf numFmtId="0" fontId="34" fillId="0" borderId="1" xfId="0" applyFont="1" applyBorder="1" applyAlignment="1" applyProtection="1">
      <alignment horizontal="center" vertical="center"/>
    </xf>
    <xf numFmtId="0" fontId="0" fillId="0" borderId="1" xfId="0" applyBorder="1" applyProtection="1">
      <alignment vertical="center"/>
    </xf>
    <xf numFmtId="0" fontId="0" fillId="0" borderId="8" xfId="0" applyBorder="1" applyProtection="1">
      <alignment vertical="center"/>
    </xf>
    <xf numFmtId="0" fontId="0" fillId="0" borderId="0" xfId="0" applyProtection="1">
      <alignment vertical="center"/>
    </xf>
    <xf numFmtId="176" fontId="13" fillId="0" borderId="0" xfId="6" applyNumberFormat="1" applyFont="1" applyFill="1" applyBorder="1" applyAlignment="1" applyProtection="1">
      <alignment horizontal="center" vertical="center"/>
      <protection hidden="1"/>
    </xf>
    <xf numFmtId="0" fontId="34" fillId="0" borderId="38" xfId="0" applyFont="1" applyBorder="1" applyProtection="1">
      <alignment vertical="center"/>
    </xf>
    <xf numFmtId="0" fontId="34" fillId="0" borderId="0" xfId="0" applyFont="1" applyBorder="1" applyProtection="1">
      <alignment vertical="center"/>
    </xf>
    <xf numFmtId="0" fontId="0" fillId="0" borderId="39" xfId="0" applyBorder="1" applyProtection="1">
      <alignment vertical="center"/>
    </xf>
    <xf numFmtId="0" fontId="0" fillId="0" borderId="38" xfId="0" applyBorder="1" applyProtection="1">
      <alignment vertical="center"/>
    </xf>
    <xf numFmtId="0" fontId="17" fillId="0" borderId="0" xfId="0" applyFont="1" applyFill="1" applyAlignment="1" applyProtection="1">
      <alignment vertical="center"/>
    </xf>
    <xf numFmtId="0" fontId="17" fillId="0" borderId="38" xfId="0" applyFont="1" applyFill="1" applyBorder="1" applyAlignment="1" applyProtection="1">
      <alignment vertical="center"/>
    </xf>
    <xf numFmtId="0" fontId="17" fillId="0" borderId="0" xfId="0" applyFont="1" applyFill="1" applyBorder="1" applyAlignment="1" applyProtection="1">
      <alignment vertical="center"/>
    </xf>
    <xf numFmtId="0" fontId="0" fillId="0" borderId="40" xfId="0" applyBorder="1" applyProtection="1">
      <alignment vertical="center"/>
    </xf>
    <xf numFmtId="0" fontId="36" fillId="0" borderId="40" xfId="0" applyFont="1" applyBorder="1" applyProtection="1">
      <alignment vertical="center"/>
    </xf>
    <xf numFmtId="0" fontId="16" fillId="0" borderId="0" xfId="0" applyFont="1" applyFill="1" applyAlignment="1" applyProtection="1">
      <alignment horizontal="center" vertical="center"/>
    </xf>
    <xf numFmtId="0" fontId="0" fillId="11" borderId="0" xfId="0" applyFill="1" applyBorder="1" applyProtection="1">
      <alignment vertical="center"/>
    </xf>
    <xf numFmtId="0" fontId="22" fillId="0" borderId="0" xfId="0" applyFont="1" applyBorder="1" applyAlignment="1" applyProtection="1">
      <alignment horizontal="center" vertical="center"/>
    </xf>
    <xf numFmtId="0" fontId="22" fillId="0" borderId="38" xfId="0" applyFont="1" applyBorder="1" applyAlignment="1" applyProtection="1">
      <alignment horizontal="center" vertical="center"/>
    </xf>
    <xf numFmtId="0" fontId="20"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alignment vertical="center"/>
    </xf>
    <xf numFmtId="0" fontId="20" fillId="0" borderId="0" xfId="0" applyFont="1" applyBorder="1" applyAlignment="1" applyProtection="1">
      <alignment horizontal="left" vertical="top"/>
    </xf>
    <xf numFmtId="0" fontId="20" fillId="0" borderId="0" xfId="0" applyFont="1" applyBorder="1" applyAlignment="1" applyProtection="1">
      <alignment horizontal="right"/>
    </xf>
    <xf numFmtId="0" fontId="20" fillId="0" borderId="39" xfId="0" applyFont="1" applyBorder="1" applyAlignment="1" applyProtection="1">
      <alignment horizontal="left" vertical="top"/>
    </xf>
    <xf numFmtId="0" fontId="0" fillId="0" borderId="38" xfId="0" applyBorder="1" applyAlignment="1" applyProtection="1">
      <alignment vertical="center"/>
    </xf>
    <xf numFmtId="0" fontId="19" fillId="0" borderId="0" xfId="0" applyFont="1" applyBorder="1" applyAlignment="1" applyProtection="1">
      <alignment horizontal="left" vertical="top"/>
    </xf>
    <xf numFmtId="0" fontId="38" fillId="0" borderId="0" xfId="0" applyFont="1" applyBorder="1" applyAlignment="1" applyProtection="1">
      <alignment vertical="center"/>
    </xf>
    <xf numFmtId="0" fontId="0" fillId="0" borderId="0" xfId="0" applyAlignment="1" applyProtection="1">
      <alignment vertical="center"/>
    </xf>
    <xf numFmtId="0" fontId="23" fillId="0" borderId="0" xfId="5" applyFont="1" applyBorder="1" applyAlignment="1" applyProtection="1">
      <alignment vertical="top"/>
    </xf>
    <xf numFmtId="0" fontId="11" fillId="0" borderId="0" xfId="5" applyFont="1" applyBorder="1" applyAlignment="1" applyProtection="1">
      <alignment vertical="center"/>
    </xf>
    <xf numFmtId="0" fontId="20" fillId="0" borderId="0" xfId="0" applyFont="1" applyFill="1" applyBorder="1" applyAlignment="1" applyProtection="1">
      <alignment vertical="center"/>
    </xf>
    <xf numFmtId="0" fontId="0" fillId="0" borderId="0" xfId="0" applyFill="1" applyBorder="1" applyProtection="1">
      <alignment vertical="center"/>
    </xf>
    <xf numFmtId="176" fontId="13" fillId="0" borderId="0" xfId="1" applyNumberFormat="1" applyFont="1" applyFill="1" applyBorder="1" applyAlignment="1" applyProtection="1">
      <alignment horizontal="center" vertical="center"/>
      <protection hidden="1"/>
    </xf>
    <xf numFmtId="0" fontId="18" fillId="0" borderId="0" xfId="0" applyFont="1" applyAlignment="1" applyProtection="1">
      <alignment horizontal="right" vertical="center"/>
    </xf>
    <xf numFmtId="0" fontId="0" fillId="0" borderId="39" xfId="0" applyBorder="1" applyAlignment="1" applyProtection="1">
      <alignment vertical="center"/>
    </xf>
    <xf numFmtId="0" fontId="34" fillId="0" borderId="0" xfId="0" applyFont="1" applyProtection="1">
      <alignment vertical="center"/>
    </xf>
    <xf numFmtId="56" fontId="34" fillId="0" borderId="0" xfId="0" applyNumberFormat="1" applyFont="1" applyBorder="1" applyAlignment="1" applyProtection="1">
      <alignment horizontal="left" vertical="center"/>
    </xf>
    <xf numFmtId="176" fontId="28" fillId="0" borderId="0" xfId="1" applyNumberFormat="1" applyFont="1" applyFill="1" applyBorder="1" applyAlignment="1" applyProtection="1">
      <alignment horizontal="right" vertical="center"/>
      <protection hidden="1"/>
    </xf>
    <xf numFmtId="176" fontId="13" fillId="0" borderId="39" xfId="1" applyNumberFormat="1" applyFont="1" applyFill="1" applyBorder="1" applyAlignment="1" applyProtection="1">
      <alignment horizontal="center" vertical="center"/>
      <protection hidden="1"/>
    </xf>
    <xf numFmtId="176" fontId="28" fillId="0" borderId="0" xfId="1" applyNumberFormat="1" applyFont="1" applyFill="1" applyBorder="1" applyAlignment="1" applyProtection="1">
      <alignment horizontal="right" vertical="top"/>
      <protection hidden="1"/>
    </xf>
    <xf numFmtId="0" fontId="27" fillId="0" borderId="0" xfId="0" applyFont="1" applyFill="1" applyProtection="1">
      <alignment vertical="center"/>
      <protection hidden="1"/>
    </xf>
    <xf numFmtId="56" fontId="0" fillId="0" borderId="0" xfId="0" quotePrefix="1" applyNumberFormat="1" applyFill="1" applyBorder="1" applyAlignment="1">
      <alignment horizontal="center" vertical="center"/>
    </xf>
    <xf numFmtId="0" fontId="28" fillId="0" borderId="0" xfId="0" applyFont="1" applyFill="1" applyBorder="1" applyAlignment="1">
      <alignment horizontal="left" vertical="center" wrapText="1"/>
    </xf>
    <xf numFmtId="0" fontId="22" fillId="11" borderId="0" xfId="0" applyFont="1" applyFill="1" applyBorder="1" applyAlignment="1" applyProtection="1">
      <alignment horizontal="right" vertical="center"/>
    </xf>
    <xf numFmtId="0" fontId="0" fillId="0" borderId="0" xfId="0" applyAlignment="1">
      <alignment horizontal="right" vertical="center"/>
    </xf>
    <xf numFmtId="0" fontId="0" fillId="0" borderId="46" xfId="0" applyBorder="1" applyProtection="1">
      <alignment vertical="center"/>
    </xf>
    <xf numFmtId="0" fontId="0" fillId="0" borderId="47" xfId="0" applyBorder="1">
      <alignment vertical="center"/>
    </xf>
    <xf numFmtId="0" fontId="0" fillId="0" borderId="47" xfId="0" applyBorder="1" applyProtection="1">
      <alignment vertical="center"/>
    </xf>
    <xf numFmtId="176" fontId="13" fillId="0" borderId="47" xfId="1" applyNumberFormat="1" applyFont="1" applyFill="1" applyBorder="1" applyAlignment="1" applyProtection="1">
      <alignment horizontal="center" vertical="center"/>
      <protection hidden="1"/>
    </xf>
    <xf numFmtId="176" fontId="13" fillId="0" borderId="48" xfId="1" applyNumberFormat="1" applyFont="1" applyFill="1" applyBorder="1" applyAlignment="1" applyProtection="1">
      <alignment horizontal="center" vertical="center"/>
      <protection hidden="1"/>
    </xf>
    <xf numFmtId="0" fontId="18" fillId="0" borderId="0" xfId="0" applyFont="1" applyAlignment="1">
      <alignment vertical="top"/>
    </xf>
    <xf numFmtId="0" fontId="17" fillId="0" borderId="0" xfId="0" applyFont="1">
      <alignment vertical="center"/>
    </xf>
    <xf numFmtId="0" fontId="17" fillId="0" borderId="0" xfId="0" applyFont="1" applyAlignment="1">
      <alignment vertical="center"/>
    </xf>
    <xf numFmtId="0" fontId="12" fillId="0" borderId="0" xfId="0" applyFont="1" applyFill="1">
      <alignment vertical="center"/>
    </xf>
    <xf numFmtId="0" fontId="46" fillId="0" borderId="1" xfId="0" applyFont="1" applyFill="1" applyBorder="1" applyAlignment="1" applyProtection="1">
      <alignment horizontal="left" vertical="top"/>
      <protection locked="0"/>
    </xf>
    <xf numFmtId="0" fontId="46" fillId="0" borderId="0" xfId="0" applyFont="1" applyFill="1" applyBorder="1" applyAlignment="1" applyProtection="1">
      <alignment horizontal="left" vertical="top"/>
      <protection locked="0"/>
    </xf>
    <xf numFmtId="0" fontId="27" fillId="0" borderId="0" xfId="0" applyFont="1" applyFill="1">
      <alignment vertical="center"/>
    </xf>
    <xf numFmtId="0" fontId="0" fillId="12" borderId="0" xfId="0" applyFill="1">
      <alignment vertical="center"/>
    </xf>
    <xf numFmtId="0" fontId="16" fillId="12" borderId="0" xfId="0" applyFont="1" applyFill="1" applyAlignment="1">
      <alignment vertical="center"/>
    </xf>
    <xf numFmtId="0" fontId="0" fillId="12" borderId="0" xfId="0" applyFont="1" applyFill="1">
      <alignment vertical="center"/>
    </xf>
    <xf numFmtId="0" fontId="11" fillId="12" borderId="0" xfId="0" applyFont="1" applyFill="1">
      <alignment vertical="center"/>
    </xf>
    <xf numFmtId="0" fontId="24" fillId="12" borderId="0" xfId="5" applyFont="1" applyFill="1" applyAlignment="1"/>
    <xf numFmtId="0" fontId="23" fillId="12" borderId="0" xfId="5" applyFont="1" applyFill="1" applyAlignment="1">
      <alignment vertical="top"/>
    </xf>
    <xf numFmtId="0" fontId="0" fillId="12" borderId="0" xfId="0" applyFill="1" applyBorder="1">
      <alignment vertical="center"/>
    </xf>
    <xf numFmtId="0" fontId="47" fillId="0" borderId="0"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29" fillId="12" borderId="0" xfId="0" applyFont="1" applyFill="1" applyAlignment="1">
      <alignment horizontal="center" vertical="center"/>
    </xf>
    <xf numFmtId="0" fontId="42" fillId="0" borderId="0"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20" fillId="0" borderId="0" xfId="0" applyFont="1" applyFill="1" applyBorder="1" applyAlignment="1" applyProtection="1">
      <alignment horizontal="left"/>
    </xf>
    <xf numFmtId="0" fontId="12" fillId="0" borderId="28" xfId="2" applyFill="1" applyBorder="1" applyAlignment="1" applyProtection="1">
      <alignment vertical="center"/>
    </xf>
    <xf numFmtId="0" fontId="21" fillId="0" borderId="0" xfId="0" applyFont="1" applyFill="1" applyBorder="1" applyAlignment="1" applyProtection="1">
      <alignment horizontal="right" vertical="center"/>
      <protection locked="0"/>
    </xf>
    <xf numFmtId="0" fontId="0" fillId="0" borderId="1" xfId="0" applyBorder="1">
      <alignment vertical="center"/>
    </xf>
    <xf numFmtId="0" fontId="22" fillId="0" borderId="0" xfId="0" applyFont="1" applyBorder="1" applyAlignment="1" applyProtection="1">
      <alignment horizontal="center" vertical="center"/>
      <protection locked="0"/>
    </xf>
    <xf numFmtId="0" fontId="0" fillId="0" borderId="0" xfId="0" applyAlignment="1">
      <alignment vertical="center" shrinkToFit="1"/>
    </xf>
    <xf numFmtId="0" fontId="18" fillId="0" borderId="0" xfId="0" applyFont="1" applyAlignment="1">
      <alignment vertical="center" shrinkToFit="1"/>
    </xf>
    <xf numFmtId="0" fontId="39" fillId="0" borderId="0" xfId="0" applyFont="1" applyBorder="1" applyAlignment="1" applyProtection="1">
      <alignment horizontal="center" vertical="center" shrinkToFit="1"/>
      <protection locked="0"/>
    </xf>
    <xf numFmtId="0" fontId="17" fillId="0" borderId="0" xfId="0" applyFont="1" applyFill="1" applyBorder="1" applyAlignment="1">
      <alignment horizontal="left" vertical="center"/>
    </xf>
    <xf numFmtId="56" fontId="17" fillId="0" borderId="0" xfId="0" applyNumberFormat="1" applyFont="1" applyFill="1" applyBorder="1">
      <alignment vertical="center"/>
    </xf>
    <xf numFmtId="56" fontId="17" fillId="0" borderId="0" xfId="0" quotePrefix="1" applyNumberFormat="1" applyFont="1" applyFill="1" applyBorder="1">
      <alignment vertical="center"/>
    </xf>
    <xf numFmtId="0" fontId="39" fillId="0" borderId="67" xfId="0" applyFont="1" applyFill="1" applyBorder="1" applyAlignment="1">
      <alignment horizontal="center" vertical="center"/>
    </xf>
    <xf numFmtId="0" fontId="39" fillId="0" borderId="68" xfId="0" applyFont="1" applyFill="1" applyBorder="1" applyAlignment="1">
      <alignment horizontal="center" vertical="center"/>
    </xf>
    <xf numFmtId="0" fontId="39" fillId="0" borderId="60" xfId="0" applyFont="1" applyFill="1" applyBorder="1" applyAlignment="1">
      <alignment horizontal="center" vertical="center"/>
    </xf>
    <xf numFmtId="0" fontId="39" fillId="0" borderId="69" xfId="0" applyFont="1" applyFill="1" applyBorder="1" applyAlignment="1">
      <alignment horizontal="center" vertical="center"/>
    </xf>
    <xf numFmtId="0" fontId="39" fillId="0" borderId="70" xfId="0" applyFont="1" applyFill="1" applyBorder="1" applyAlignment="1">
      <alignment horizontal="center" vertical="center"/>
    </xf>
    <xf numFmtId="0" fontId="39" fillId="0" borderId="71"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73" xfId="0" applyFont="1" applyFill="1" applyBorder="1" applyAlignment="1">
      <alignment horizontal="center" vertical="center"/>
    </xf>
    <xf numFmtId="0" fontId="17" fillId="0" borderId="0" xfId="0" applyFont="1" applyAlignment="1">
      <alignment horizontal="left" vertical="center" shrinkToFit="1"/>
    </xf>
    <xf numFmtId="0" fontId="20" fillId="0" borderId="0" xfId="0" applyFont="1" applyAlignment="1">
      <alignment vertical="center" shrinkToFit="1"/>
    </xf>
    <xf numFmtId="0" fontId="0" fillId="0" borderId="0" xfId="0" applyBorder="1" applyAlignment="1">
      <alignment vertical="center" shrinkToFit="1"/>
    </xf>
    <xf numFmtId="0" fontId="0" fillId="0" borderId="0" xfId="0" applyFill="1" applyAlignment="1">
      <alignment vertical="center" shrinkToFit="1"/>
    </xf>
    <xf numFmtId="0" fontId="0" fillId="0" borderId="0" xfId="0" applyBorder="1" applyAlignment="1" applyProtection="1">
      <alignment vertical="center" shrinkToFit="1"/>
    </xf>
    <xf numFmtId="56" fontId="20" fillId="0" borderId="0" xfId="0" applyNumberFormat="1" applyFont="1" applyFill="1" applyBorder="1" applyAlignment="1">
      <alignment shrinkToFit="1"/>
    </xf>
    <xf numFmtId="0" fontId="0" fillId="0" borderId="0" xfId="0" applyFill="1" applyBorder="1" applyAlignment="1">
      <alignment vertical="center" shrinkToFit="1"/>
    </xf>
    <xf numFmtId="56" fontId="17" fillId="0" borderId="0" xfId="0" applyNumberFormat="1" applyFont="1" applyAlignment="1">
      <alignment vertical="center" shrinkToFit="1"/>
    </xf>
    <xf numFmtId="0" fontId="28" fillId="0" borderId="0" xfId="0" applyFont="1" applyAlignment="1">
      <alignment horizontal="left" vertical="center" shrinkToFit="1"/>
    </xf>
    <xf numFmtId="0" fontId="28" fillId="0" borderId="0" xfId="0" applyFont="1" applyFill="1" applyBorder="1" applyAlignment="1">
      <alignment horizontal="left" vertical="center" shrinkToFit="1"/>
    </xf>
    <xf numFmtId="0" fontId="0" fillId="0" borderId="1" xfId="0" applyBorder="1" applyAlignment="1">
      <alignment horizontal="center" vertical="center" shrinkToFit="1"/>
    </xf>
    <xf numFmtId="0" fontId="21" fillId="0" borderId="1" xfId="0" applyFont="1" applyBorder="1" applyAlignment="1">
      <alignment horizontal="center" vertical="center" shrinkToFit="1"/>
    </xf>
    <xf numFmtId="0" fontId="21" fillId="0" borderId="0" xfId="0" applyFont="1" applyBorder="1" applyAlignment="1">
      <alignment horizontal="center" vertical="center" shrinkToFit="1"/>
    </xf>
    <xf numFmtId="0" fontId="0" fillId="0" borderId="0" xfId="0" applyFill="1" applyBorder="1" applyAlignment="1">
      <alignment horizontal="center" vertical="center" shrinkToFit="1"/>
    </xf>
    <xf numFmtId="56" fontId="17" fillId="0" borderId="0" xfId="0" quotePrefix="1" applyNumberFormat="1" applyFont="1" applyAlignment="1">
      <alignment vertical="center" shrinkToFit="1"/>
    </xf>
    <xf numFmtId="0" fontId="0" fillId="0" borderId="0" xfId="0" applyBorder="1" applyAlignment="1">
      <alignment horizontal="center" vertical="center" shrinkToFit="1"/>
    </xf>
    <xf numFmtId="0" fontId="44" fillId="0" borderId="0" xfId="0" applyFont="1" applyBorder="1" applyAlignment="1">
      <alignment vertical="top" shrinkToFit="1"/>
    </xf>
    <xf numFmtId="0" fontId="20" fillId="0" borderId="0" xfId="0" applyFont="1" applyBorder="1" applyAlignment="1">
      <alignment vertical="center" shrinkToFit="1"/>
    </xf>
    <xf numFmtId="0" fontId="0" fillId="0" borderId="0" xfId="0" applyFont="1" applyBorder="1" applyAlignment="1">
      <alignment vertical="top" shrinkToFit="1"/>
    </xf>
    <xf numFmtId="0" fontId="15" fillId="0" borderId="0" xfId="0" applyFont="1" applyBorder="1" applyAlignment="1">
      <alignment vertical="center" shrinkToFit="1"/>
    </xf>
    <xf numFmtId="0" fontId="22" fillId="0" borderId="0" xfId="0" applyFont="1" applyBorder="1" applyAlignment="1" applyProtection="1">
      <alignment horizontal="center" vertical="center" shrinkToFit="1"/>
      <protection locked="0"/>
    </xf>
    <xf numFmtId="56" fontId="0" fillId="0" borderId="0" xfId="0" quotePrefix="1" applyNumberFormat="1" applyFill="1" applyBorder="1" applyAlignment="1">
      <alignment horizontal="center" vertical="center" shrinkToFit="1"/>
    </xf>
    <xf numFmtId="0" fontId="21" fillId="0" borderId="0" xfId="0" applyFont="1" applyFill="1" applyBorder="1" applyAlignment="1" applyProtection="1">
      <alignment horizontal="right" vertical="center" shrinkToFit="1"/>
    </xf>
    <xf numFmtId="0" fontId="21" fillId="0" borderId="0" xfId="0" applyFont="1" applyFill="1" applyBorder="1" applyAlignment="1" applyProtection="1">
      <alignment horizontal="right" vertical="center" shrinkToFit="1"/>
      <protection locked="0"/>
    </xf>
    <xf numFmtId="0" fontId="20" fillId="0" borderId="0" xfId="0" applyFont="1" applyFill="1" applyBorder="1" applyAlignment="1" applyProtection="1">
      <alignment horizontal="left" shrinkToFit="1"/>
    </xf>
    <xf numFmtId="0" fontId="42" fillId="0" borderId="0" xfId="0" applyFont="1" applyFill="1" applyBorder="1" applyAlignment="1" applyProtection="1">
      <alignment horizontal="center" vertical="center" shrinkToFit="1"/>
    </xf>
    <xf numFmtId="0" fontId="46" fillId="0" borderId="1" xfId="0" applyFont="1" applyFill="1" applyBorder="1" applyAlignment="1" applyProtection="1">
      <alignment horizontal="left" vertical="top" shrinkToFit="1"/>
      <protection locked="0"/>
    </xf>
    <xf numFmtId="0" fontId="46" fillId="0" borderId="0" xfId="0" applyFont="1" applyFill="1" applyBorder="1" applyAlignment="1" applyProtection="1">
      <alignment horizontal="left" vertical="top" shrinkToFit="1"/>
      <protection locked="0"/>
    </xf>
    <xf numFmtId="0" fontId="0" fillId="0" borderId="1" xfId="0" applyBorder="1" applyAlignment="1">
      <alignment vertical="center" shrinkToFit="1"/>
    </xf>
    <xf numFmtId="56" fontId="0" fillId="0" borderId="0" xfId="0" quotePrefix="1" applyNumberFormat="1" applyBorder="1" applyAlignment="1">
      <alignment vertical="center" shrinkToFit="1"/>
    </xf>
    <xf numFmtId="0" fontId="18" fillId="0" borderId="0" xfId="0" applyFont="1" applyBorder="1" applyAlignment="1">
      <alignment vertical="center" shrinkToFit="1"/>
    </xf>
    <xf numFmtId="0" fontId="12" fillId="0" borderId="0" xfId="0" applyFont="1" applyFill="1" applyBorder="1">
      <alignment vertical="center"/>
    </xf>
    <xf numFmtId="0" fontId="53" fillId="0" borderId="0" xfId="3" applyFont="1" applyFill="1" applyBorder="1">
      <alignment vertical="center"/>
    </xf>
    <xf numFmtId="0" fontId="12" fillId="0" borderId="0" xfId="0" applyFont="1" applyFill="1" applyBorder="1" applyAlignment="1">
      <alignment horizontal="left" vertical="center"/>
    </xf>
    <xf numFmtId="0" fontId="3" fillId="0" borderId="0" xfId="7" applyFill="1">
      <alignment vertical="center"/>
    </xf>
    <xf numFmtId="0" fontId="3" fillId="0" borderId="10" xfId="7" applyFill="1" applyBorder="1" applyAlignment="1">
      <alignment vertical="center"/>
    </xf>
    <xf numFmtId="180" fontId="54" fillId="0" borderId="1" xfId="7" applyNumberFormat="1" applyFont="1" applyFill="1" applyBorder="1" applyAlignment="1">
      <alignment horizontal="center" vertical="center"/>
    </xf>
    <xf numFmtId="0" fontId="3" fillId="0" borderId="0" xfId="7" applyFill="1" applyBorder="1">
      <alignment vertical="center"/>
    </xf>
    <xf numFmtId="180" fontId="54" fillId="0" borderId="12" xfId="7" applyNumberFormat="1" applyFont="1" applyFill="1" applyBorder="1" applyAlignment="1">
      <alignment horizontal="centerContinuous" vertical="center"/>
    </xf>
    <xf numFmtId="0" fontId="54" fillId="0" borderId="6" xfId="7" applyFont="1" applyFill="1" applyBorder="1" applyAlignment="1">
      <alignment horizontal="centerContinuous" vertical="center"/>
    </xf>
    <xf numFmtId="0" fontId="54" fillId="0" borderId="7" xfId="7" applyFont="1" applyFill="1" applyBorder="1" applyAlignment="1">
      <alignment horizontal="centerContinuous" vertical="center"/>
    </xf>
    <xf numFmtId="177" fontId="3" fillId="0" borderId="57" xfId="7" applyNumberFormat="1" applyFill="1" applyBorder="1" applyAlignment="1">
      <alignment horizontal="center" vertical="center"/>
    </xf>
    <xf numFmtId="177" fontId="3" fillId="0" borderId="0" xfId="7" applyNumberFormat="1" applyFill="1" applyBorder="1" applyAlignment="1">
      <alignment horizontal="center" vertical="center"/>
    </xf>
    <xf numFmtId="177" fontId="3" fillId="0" borderId="77" xfId="7" applyNumberFormat="1" applyFill="1" applyBorder="1" applyAlignment="1">
      <alignment horizontal="center" vertical="center"/>
    </xf>
    <xf numFmtId="177" fontId="3" fillId="0" borderId="2" xfId="7" applyNumberFormat="1" applyFill="1" applyBorder="1" applyAlignment="1">
      <alignment horizontal="center" vertical="center"/>
    </xf>
    <xf numFmtId="177" fontId="3" fillId="0" borderId="39" xfId="7" applyNumberFormat="1" applyFill="1" applyBorder="1" applyAlignment="1">
      <alignment vertical="center"/>
    </xf>
    <xf numFmtId="0" fontId="3" fillId="0" borderId="0" xfId="7" applyFill="1" applyBorder="1" applyAlignment="1">
      <alignment horizontal="center" vertical="center"/>
    </xf>
    <xf numFmtId="0" fontId="3" fillId="0" borderId="78" xfId="7" applyFill="1" applyBorder="1" applyAlignment="1">
      <alignment horizontal="center" vertical="center" shrinkToFit="1"/>
    </xf>
    <xf numFmtId="0" fontId="3" fillId="0" borderId="58" xfId="7" applyFill="1" applyBorder="1" applyAlignment="1">
      <alignment horizontal="center" vertical="center" shrinkToFit="1"/>
    </xf>
    <xf numFmtId="0" fontId="3" fillId="0" borderId="79" xfId="7" applyFill="1" applyBorder="1" applyAlignment="1">
      <alignment horizontal="center" vertical="center" shrinkToFit="1"/>
    </xf>
    <xf numFmtId="0" fontId="3" fillId="0" borderId="69" xfId="7" applyFill="1" applyBorder="1" applyAlignment="1">
      <alignment horizontal="center" vertical="center" shrinkToFit="1"/>
    </xf>
    <xf numFmtId="0" fontId="3" fillId="0" borderId="84" xfId="7" applyFill="1" applyBorder="1">
      <alignment vertical="center"/>
    </xf>
    <xf numFmtId="0" fontId="55" fillId="0" borderId="84" xfId="7" applyFont="1" applyFill="1" applyBorder="1">
      <alignment vertical="center"/>
    </xf>
    <xf numFmtId="0" fontId="3" fillId="0" borderId="84" xfId="7" applyFill="1" applyBorder="1" applyAlignment="1">
      <alignment vertical="center" shrinkToFit="1"/>
    </xf>
    <xf numFmtId="0" fontId="3" fillId="0" borderId="70" xfId="7" applyFill="1" applyBorder="1">
      <alignment vertical="center"/>
    </xf>
    <xf numFmtId="0" fontId="3" fillId="0" borderId="39" xfId="7" applyFill="1" applyBorder="1">
      <alignment vertical="center"/>
    </xf>
    <xf numFmtId="0" fontId="3" fillId="0" borderId="84" xfId="7" applyFill="1" applyBorder="1" applyAlignment="1">
      <alignment horizontal="center" vertical="center"/>
    </xf>
    <xf numFmtId="0" fontId="3" fillId="0" borderId="70" xfId="7" applyFill="1" applyBorder="1" applyAlignment="1">
      <alignment horizontal="center" vertical="center"/>
    </xf>
    <xf numFmtId="0" fontId="3" fillId="0" borderId="71" xfId="7" applyFill="1" applyBorder="1" applyAlignment="1">
      <alignment horizontal="center" vertical="center"/>
    </xf>
    <xf numFmtId="0" fontId="2" fillId="0" borderId="0" xfId="7" applyFont="1" applyFill="1" applyAlignment="1">
      <alignment horizontal="right" vertical="center"/>
    </xf>
    <xf numFmtId="0" fontId="3" fillId="0" borderId="85" xfId="7" applyFill="1" applyBorder="1">
      <alignment vertical="center"/>
    </xf>
    <xf numFmtId="0" fontId="3" fillId="0" borderId="71" xfId="7" applyFill="1" applyBorder="1">
      <alignment vertical="center"/>
    </xf>
    <xf numFmtId="0" fontId="3" fillId="0" borderId="2" xfId="7" applyFill="1" applyBorder="1" applyAlignment="1">
      <alignment horizontal="center" vertical="center" shrinkToFit="1"/>
    </xf>
    <xf numFmtId="0" fontId="3" fillId="0" borderId="13" xfId="7" applyFill="1" applyBorder="1" applyAlignment="1">
      <alignment horizontal="center" vertical="center" shrinkToFit="1"/>
    </xf>
    <xf numFmtId="0" fontId="3" fillId="0" borderId="0" xfId="7" applyFill="1" applyBorder="1" applyAlignment="1">
      <alignment vertical="center" shrinkToFit="1"/>
    </xf>
    <xf numFmtId="0" fontId="3" fillId="0" borderId="80" xfId="7" applyFill="1" applyBorder="1" applyAlignment="1">
      <alignment horizontal="center" vertical="center" shrinkToFit="1"/>
    </xf>
    <xf numFmtId="0" fontId="3" fillId="0" borderId="81" xfId="7" applyFill="1" applyBorder="1" applyAlignment="1">
      <alignment horizontal="center" vertical="center" shrinkToFit="1"/>
    </xf>
    <xf numFmtId="0" fontId="3" fillId="0" borderId="77" xfId="7" applyFill="1" applyBorder="1" applyAlignment="1">
      <alignment horizontal="center" vertical="center" shrinkToFit="1"/>
    </xf>
    <xf numFmtId="0" fontId="3" fillId="0" borderId="82" xfId="7" applyFill="1" applyBorder="1" applyAlignment="1">
      <alignment horizontal="center" vertical="center" shrinkToFit="1"/>
    </xf>
    <xf numFmtId="0" fontId="3" fillId="0" borderId="39" xfId="7" applyFill="1" applyBorder="1" applyAlignment="1">
      <alignment horizontal="center" vertical="center" shrinkToFit="1"/>
    </xf>
    <xf numFmtId="0" fontId="3" fillId="0" borderId="0" xfId="7" applyFill="1" applyAlignment="1">
      <alignment vertical="center" shrinkToFit="1"/>
    </xf>
    <xf numFmtId="0" fontId="3" fillId="0" borderId="57" xfId="7" applyFill="1" applyBorder="1" applyAlignment="1">
      <alignment horizontal="center" vertical="center" shrinkToFit="1"/>
    </xf>
    <xf numFmtId="0" fontId="3" fillId="0" borderId="83" xfId="7" applyFill="1" applyBorder="1" applyAlignment="1">
      <alignment horizontal="center" vertical="center" shrinkToFi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6" fillId="12" borderId="0" xfId="0" applyFont="1" applyFill="1" applyAlignment="1">
      <alignment horizontal="center" shrinkToFit="1"/>
    </xf>
    <xf numFmtId="0" fontId="29" fillId="12" borderId="0" xfId="0" applyFont="1" applyFill="1" applyAlignment="1">
      <alignment horizontal="center" shrinkToFit="1"/>
    </xf>
    <xf numFmtId="0" fontId="16" fillId="12" borderId="0" xfId="0" applyFont="1" applyFill="1" applyAlignment="1">
      <alignment horizontal="center" vertical="top"/>
    </xf>
    <xf numFmtId="0" fontId="29" fillId="12" borderId="0" xfId="0" applyFont="1" applyFill="1" applyAlignment="1">
      <alignment horizontal="center" vertical="top"/>
    </xf>
    <xf numFmtId="0" fontId="20" fillId="0" borderId="32"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177" fontId="0" fillId="0" borderId="31" xfId="0" quotePrefix="1" applyNumberFormat="1" applyBorder="1" applyAlignment="1">
      <alignment horizontal="center" vertical="center" shrinkToFit="1"/>
    </xf>
    <xf numFmtId="0" fontId="21" fillId="0" borderId="12" xfId="0" applyFont="1" applyBorder="1" applyAlignment="1" applyProtection="1">
      <alignment horizontal="right" vertical="center"/>
      <protection locked="0"/>
    </xf>
    <xf numFmtId="0" fontId="21" fillId="0" borderId="6" xfId="0" applyFont="1" applyBorder="1" applyAlignment="1" applyProtection="1">
      <alignment horizontal="right" vertical="center"/>
      <protection locked="0"/>
    </xf>
    <xf numFmtId="0" fontId="18" fillId="0" borderId="6" xfId="0" applyFont="1" applyBorder="1" applyAlignment="1" applyProtection="1">
      <alignment horizontal="center" shrinkToFit="1"/>
      <protection locked="0"/>
    </xf>
    <xf numFmtId="0" fontId="18" fillId="0" borderId="7" xfId="0" applyFont="1" applyBorder="1" applyAlignment="1" applyProtection="1">
      <alignment horizontal="center" shrinkToFit="1"/>
      <protection locked="0"/>
    </xf>
    <xf numFmtId="0" fontId="21" fillId="7" borderId="12" xfId="0" applyFont="1" applyFill="1" applyBorder="1" applyAlignment="1" applyProtection="1">
      <alignment horizontal="right" vertical="center"/>
      <protection hidden="1"/>
    </xf>
    <xf numFmtId="0" fontId="21" fillId="7" borderId="6" xfId="0" applyFont="1" applyFill="1" applyBorder="1" applyAlignment="1" applyProtection="1">
      <alignment horizontal="right" vertical="center"/>
      <protection hidden="1"/>
    </xf>
    <xf numFmtId="0" fontId="18" fillId="7" borderId="6" xfId="0" applyFont="1" applyFill="1" applyBorder="1" applyAlignment="1" applyProtection="1">
      <alignment horizontal="center" shrinkToFit="1"/>
      <protection locked="0"/>
    </xf>
    <xf numFmtId="0" fontId="18" fillId="7" borderId="7" xfId="0" applyFont="1" applyFill="1" applyBorder="1" applyAlignment="1" applyProtection="1">
      <alignment horizontal="center" shrinkToFit="1"/>
      <protection locked="0"/>
    </xf>
    <xf numFmtId="0" fontId="43" fillId="0" borderId="63" xfId="0" applyFont="1" applyBorder="1" applyAlignment="1" applyProtection="1">
      <alignment horizontal="right" vertical="center"/>
      <protection locked="0"/>
    </xf>
    <xf numFmtId="0" fontId="43" fillId="0" borderId="16" xfId="0" applyFont="1" applyBorder="1" applyAlignment="1" applyProtection="1">
      <alignment horizontal="right" vertical="center"/>
      <protection locked="0"/>
    </xf>
    <xf numFmtId="0" fontId="18" fillId="0" borderId="16" xfId="0" applyFont="1" applyBorder="1" applyAlignment="1" applyProtection="1">
      <alignment horizontal="left"/>
    </xf>
    <xf numFmtId="0" fontId="18" fillId="0" borderId="17" xfId="0" applyFont="1" applyBorder="1" applyAlignment="1" applyProtection="1">
      <alignment horizontal="left"/>
    </xf>
    <xf numFmtId="0" fontId="21" fillId="6" borderId="50" xfId="0" applyFont="1" applyFill="1" applyBorder="1" applyAlignment="1" applyProtection="1">
      <alignment horizontal="right" vertical="center"/>
      <protection locked="0"/>
    </xf>
    <xf numFmtId="0" fontId="21" fillId="6" borderId="6" xfId="0" applyFont="1" applyFill="1" applyBorder="1" applyAlignment="1" applyProtection="1">
      <alignment horizontal="right" vertical="center"/>
      <protection locked="0"/>
    </xf>
    <xf numFmtId="0" fontId="20" fillId="6" borderId="6" xfId="0" applyFont="1" applyFill="1" applyBorder="1" applyAlignment="1" applyProtection="1">
      <alignment horizontal="left"/>
    </xf>
    <xf numFmtId="0" fontId="20" fillId="6" borderId="7" xfId="0" applyFont="1" applyFill="1" applyBorder="1" applyAlignment="1" applyProtection="1">
      <alignment horizontal="left"/>
    </xf>
    <xf numFmtId="0" fontId="18" fillId="0" borderId="42" xfId="0" applyFont="1" applyBorder="1" applyAlignment="1" applyProtection="1">
      <alignment horizontal="left"/>
    </xf>
    <xf numFmtId="0" fontId="18" fillId="0" borderId="43" xfId="0" applyFont="1" applyBorder="1" applyAlignment="1" applyProtection="1">
      <alignment horizontal="left"/>
    </xf>
    <xf numFmtId="0" fontId="43" fillId="0" borderId="15" xfId="0" applyFont="1" applyBorder="1" applyAlignment="1" applyProtection="1">
      <alignment horizontal="right" vertic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177" fontId="0" fillId="0" borderId="49" xfId="0" quotePrefix="1" applyNumberFormat="1" applyBorder="1" applyAlignment="1">
      <alignment horizontal="center" vertical="center" shrinkToFit="1"/>
    </xf>
    <xf numFmtId="0" fontId="21" fillId="0" borderId="50" xfId="0" applyFont="1" applyFill="1" applyBorder="1" applyAlignment="1" applyProtection="1">
      <alignment horizontal="right" vertical="center"/>
      <protection locked="0"/>
    </xf>
    <xf numFmtId="0" fontId="21" fillId="0" borderId="6" xfId="0" applyFont="1" applyFill="1" applyBorder="1" applyAlignment="1" applyProtection="1">
      <alignment horizontal="right" vertical="center"/>
      <protection locked="0"/>
    </xf>
    <xf numFmtId="0" fontId="20" fillId="0" borderId="6" xfId="0" applyFont="1" applyBorder="1" applyAlignment="1" applyProtection="1">
      <alignment horizontal="left"/>
    </xf>
    <xf numFmtId="0" fontId="20" fillId="0" borderId="7" xfId="0" applyFont="1" applyBorder="1" applyAlignment="1" applyProtection="1">
      <alignment horizontal="left"/>
    </xf>
    <xf numFmtId="0" fontId="43" fillId="0" borderId="61" xfId="0" applyFont="1" applyBorder="1" applyAlignment="1" applyProtection="1">
      <alignment horizontal="right" vertical="center"/>
      <protection locked="0"/>
    </xf>
    <xf numFmtId="0" fontId="43" fillId="0" borderId="40" xfId="0" applyFont="1" applyBorder="1" applyAlignment="1" applyProtection="1">
      <alignment horizontal="right" vertical="center"/>
      <protection locked="0"/>
    </xf>
    <xf numFmtId="0" fontId="18" fillId="0" borderId="40" xfId="0" applyFont="1" applyBorder="1" applyAlignment="1" applyProtection="1">
      <alignment horizontal="left"/>
    </xf>
    <xf numFmtId="0" fontId="18" fillId="0" borderId="45" xfId="0" applyFont="1" applyBorder="1" applyAlignment="1" applyProtection="1">
      <alignment horizontal="left"/>
    </xf>
    <xf numFmtId="0" fontId="43" fillId="0" borderId="62" xfId="0" applyFont="1" applyBorder="1" applyAlignment="1" applyProtection="1">
      <alignment horizontal="right" vertical="center"/>
      <protection locked="0"/>
    </xf>
    <xf numFmtId="0" fontId="43" fillId="0" borderId="42" xfId="0" applyFont="1"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5" fillId="0" borderId="14"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22" fillId="0" borderId="12"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1" fillId="0" borderId="50" xfId="0" applyFont="1" applyBorder="1" applyAlignment="1" applyProtection="1">
      <alignment horizontal="right" vertical="center"/>
      <protection locked="0"/>
    </xf>
    <xf numFmtId="0" fontId="0" fillId="0" borderId="30" xfId="0" applyBorder="1" applyAlignment="1">
      <alignment horizontal="center" vertical="center"/>
    </xf>
    <xf numFmtId="177" fontId="0" fillId="0" borderId="12" xfId="0" quotePrefix="1" applyNumberFormat="1" applyBorder="1" applyAlignment="1">
      <alignment horizontal="center" vertical="center" shrinkToFit="1"/>
    </xf>
    <xf numFmtId="0" fontId="20" fillId="0" borderId="31" xfId="0" applyFont="1" applyBorder="1" applyAlignment="1">
      <alignment horizontal="center" vertical="center" wrapText="1"/>
    </xf>
    <xf numFmtId="0" fontId="20" fillId="0" borderId="31" xfId="0" applyFont="1" applyBorder="1" applyAlignment="1">
      <alignment horizontal="center" vertical="center"/>
    </xf>
    <xf numFmtId="0" fontId="18" fillId="0" borderId="9" xfId="0" applyFont="1" applyBorder="1" applyAlignment="1">
      <alignment horizontal="left" vertical="top" shrinkToFit="1"/>
    </xf>
    <xf numFmtId="0" fontId="18" fillId="0" borderId="10" xfId="0" applyFont="1" applyBorder="1" applyAlignment="1">
      <alignment horizontal="left" vertical="top" shrinkToFit="1"/>
    </xf>
    <xf numFmtId="0" fontId="18" fillId="0" borderId="11" xfId="0" applyFont="1" applyBorder="1" applyAlignment="1">
      <alignment horizontal="left" vertical="top" shrinkToFit="1"/>
    </xf>
    <xf numFmtId="0" fontId="0" fillId="0" borderId="31" xfId="0" applyBorder="1" applyAlignment="1">
      <alignment horizontal="center" vertical="center" wrapText="1"/>
    </xf>
    <xf numFmtId="0" fontId="0" fillId="0" borderId="31" xfId="0" applyBorder="1" applyAlignment="1">
      <alignment horizontal="center" vertical="center"/>
    </xf>
    <xf numFmtId="0" fontId="21" fillId="4" borderId="31"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7" fontId="0" fillId="0" borderId="6" xfId="0" quotePrefix="1" applyNumberFormat="1" applyBorder="1" applyAlignment="1">
      <alignment horizontal="center" vertical="center" shrinkToFit="1"/>
    </xf>
    <xf numFmtId="177" fontId="0" fillId="0" borderId="7" xfId="0" quotePrefix="1" applyNumberFormat="1" applyBorder="1" applyAlignment="1">
      <alignment horizontal="center" vertical="center" shrinkToFi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0" fontId="21" fillId="7" borderId="50" xfId="0" applyFont="1" applyFill="1" applyBorder="1" applyAlignment="1" applyProtection="1">
      <alignment horizontal="right" vertical="center"/>
      <protection hidden="1"/>
    </xf>
    <xf numFmtId="0" fontId="21" fillId="6" borderId="12" xfId="0" applyFont="1" applyFill="1" applyBorder="1" applyAlignment="1" applyProtection="1">
      <alignment horizontal="right" vertical="center"/>
      <protection locked="0"/>
    </xf>
    <xf numFmtId="0" fontId="43" fillId="0" borderId="44" xfId="0" applyFont="1" applyBorder="1" applyAlignment="1" applyProtection="1">
      <alignment horizontal="right" vertical="center"/>
      <protection locked="0"/>
    </xf>
    <xf numFmtId="0" fontId="43" fillId="0" borderId="41" xfId="0" applyFont="1" applyBorder="1" applyAlignment="1" applyProtection="1">
      <alignment horizontal="right" vertical="center"/>
      <protection locked="0"/>
    </xf>
    <xf numFmtId="0" fontId="21" fillId="4" borderId="12" xfId="0" applyFont="1" applyFill="1" applyBorder="1" applyAlignment="1" applyProtection="1">
      <alignment horizontal="right" vertical="center"/>
      <protection locked="0"/>
    </xf>
    <xf numFmtId="0" fontId="21" fillId="4" borderId="6" xfId="0" applyFont="1" applyFill="1" applyBorder="1" applyAlignment="1" applyProtection="1">
      <alignment horizontal="right" vertical="center"/>
      <protection locked="0"/>
    </xf>
    <xf numFmtId="0" fontId="20" fillId="4" borderId="6" xfId="0" applyFont="1" applyFill="1" applyBorder="1" applyAlignment="1" applyProtection="1">
      <alignment horizontal="left"/>
    </xf>
    <xf numFmtId="0" fontId="20" fillId="4" borderId="75" xfId="0" applyFont="1" applyFill="1" applyBorder="1" applyAlignment="1" applyProtection="1">
      <alignment horizontal="left"/>
    </xf>
    <xf numFmtId="0" fontId="20" fillId="4" borderId="7" xfId="0" applyFont="1" applyFill="1" applyBorder="1" applyAlignment="1" applyProtection="1">
      <alignment horizontal="left"/>
    </xf>
    <xf numFmtId="0" fontId="18" fillId="0" borderId="44"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2" xfId="0" applyFont="1" applyBorder="1" applyAlignment="1">
      <alignment horizontal="center" vertical="center" textRotation="255" shrinkToFit="1"/>
    </xf>
    <xf numFmtId="0" fontId="18" fillId="0" borderId="8" xfId="0" applyFont="1" applyBorder="1" applyAlignment="1">
      <alignment horizontal="center" vertical="center" textRotation="255" shrinkToFit="1"/>
    </xf>
    <xf numFmtId="0" fontId="18" fillId="0" borderId="38" xfId="0" applyFont="1" applyBorder="1" applyAlignment="1">
      <alignment horizontal="center" vertical="center" textRotation="255" shrinkToFit="1"/>
    </xf>
    <xf numFmtId="0" fontId="18" fillId="0" borderId="39" xfId="0" applyFont="1" applyBorder="1" applyAlignment="1">
      <alignment horizontal="center" vertical="center" textRotation="255" shrinkToFit="1"/>
    </xf>
    <xf numFmtId="0" fontId="18" fillId="0" borderId="9" xfId="0" applyFont="1" applyBorder="1" applyAlignment="1">
      <alignment horizontal="center" vertical="center" textRotation="255" shrinkToFit="1"/>
    </xf>
    <xf numFmtId="0" fontId="18" fillId="0" borderId="11" xfId="0" applyFont="1" applyBorder="1" applyAlignment="1">
      <alignment horizontal="center" vertical="center" textRotation="255"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5" fillId="0" borderId="31" xfId="0" applyFont="1" applyBorder="1" applyAlignment="1" applyProtection="1">
      <alignment horizontal="center" vertical="center"/>
      <protection locked="0" hidden="1"/>
    </xf>
    <xf numFmtId="0" fontId="29" fillId="12" borderId="0" xfId="0" applyFont="1" applyFill="1" applyAlignment="1">
      <alignment horizontal="center" vertical="center"/>
    </xf>
    <xf numFmtId="0" fontId="12" fillId="2" borderId="28" xfId="1" applyBorder="1" applyAlignment="1" applyProtection="1">
      <alignment horizontal="center" vertical="center" shrinkToFit="1"/>
    </xf>
    <xf numFmtId="176" fontId="13" fillId="2" borderId="29" xfId="1" applyNumberFormat="1" applyFont="1" applyBorder="1" applyAlignment="1" applyProtection="1">
      <alignment horizontal="center" vertical="center"/>
      <protection hidden="1"/>
    </xf>
    <xf numFmtId="0" fontId="12" fillId="3" borderId="56" xfId="2" applyBorder="1" applyAlignment="1" applyProtection="1">
      <alignment horizontal="center" vertical="center" shrinkToFit="1"/>
    </xf>
    <xf numFmtId="176" fontId="13" fillId="3" borderId="29" xfId="2" applyNumberFormat="1" applyFont="1" applyBorder="1" applyAlignment="1" applyProtection="1">
      <alignment horizontal="center" vertical="center"/>
      <protection hidden="1"/>
    </xf>
    <xf numFmtId="0" fontId="12" fillId="8" borderId="28" xfId="2" applyFill="1" applyBorder="1" applyAlignment="1" applyProtection="1">
      <alignment horizontal="center" vertical="center"/>
    </xf>
    <xf numFmtId="176" fontId="13" fillId="8" borderId="56" xfId="2" applyNumberFormat="1" applyFont="1" applyFill="1" applyBorder="1" applyAlignment="1" applyProtection="1">
      <alignment horizontal="center" vertical="center"/>
      <protection hidden="1"/>
    </xf>
    <xf numFmtId="176" fontId="13" fillId="8" borderId="29" xfId="2" applyNumberFormat="1" applyFont="1" applyFill="1" applyBorder="1" applyAlignment="1" applyProtection="1">
      <alignment horizontal="center" vertical="center"/>
      <protection hidden="1"/>
    </xf>
    <xf numFmtId="0" fontId="17" fillId="0" borderId="31" xfId="0" applyNumberFormat="1" applyFont="1" applyBorder="1" applyAlignment="1" applyProtection="1">
      <alignment horizontal="center" vertical="center"/>
      <protection locked="0" hidden="1"/>
    </xf>
    <xf numFmtId="0" fontId="17" fillId="0" borderId="31" xfId="0" applyFont="1" applyBorder="1" applyAlignment="1" applyProtection="1">
      <alignment horizontal="center" vertical="center"/>
      <protection locked="0" hidden="1"/>
    </xf>
    <xf numFmtId="0" fontId="20" fillId="0" borderId="31" xfId="0" applyFont="1" applyBorder="1" applyAlignment="1" applyProtection="1">
      <alignment horizontal="center" vertical="center" shrinkToFit="1"/>
      <protection locked="0" hidden="1"/>
    </xf>
    <xf numFmtId="0" fontId="42" fillId="0" borderId="2"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39"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17" fillId="0" borderId="59" xfId="0" applyFont="1" applyBorder="1" applyAlignment="1" applyProtection="1">
      <alignment horizontal="center" vertical="center"/>
      <protection locked="0" hidden="1"/>
    </xf>
    <xf numFmtId="0" fontId="0" fillId="0" borderId="58" xfId="0" applyBorder="1" applyAlignment="1">
      <alignment horizontal="center" vertical="center"/>
    </xf>
    <xf numFmtId="0" fontId="0" fillId="0" borderId="57" xfId="0" applyBorder="1" applyAlignment="1">
      <alignment horizontal="center" vertical="center"/>
    </xf>
    <xf numFmtId="0" fontId="16" fillId="0" borderId="31" xfId="0" applyFont="1" applyBorder="1" applyAlignment="1" applyProtection="1">
      <alignment horizontal="center" vertical="center"/>
      <protection locked="0" hidden="1"/>
    </xf>
    <xf numFmtId="0" fontId="12" fillId="10" borderId="28" xfId="2" applyFill="1" applyBorder="1" applyAlignment="1" applyProtection="1">
      <alignment horizontal="center" vertical="center" shrinkToFit="1"/>
    </xf>
    <xf numFmtId="0" fontId="12" fillId="3" borderId="56" xfId="2" applyBorder="1" applyAlignment="1" applyProtection="1">
      <alignment horizontal="center" vertical="center"/>
      <protection hidden="1"/>
    </xf>
    <xf numFmtId="0" fontId="47" fillId="0" borderId="38"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39" xfId="0" applyFont="1" applyFill="1" applyBorder="1" applyAlignment="1" applyProtection="1">
      <alignment horizontal="left" vertical="top" wrapText="1"/>
      <protection locked="0"/>
    </xf>
    <xf numFmtId="0" fontId="47" fillId="0" borderId="9" xfId="0" applyFont="1" applyFill="1" applyBorder="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0" fontId="41" fillId="0" borderId="0" xfId="5" applyFont="1" applyAlignment="1">
      <alignment horizontal="center" vertical="center" wrapText="1"/>
    </xf>
    <xf numFmtId="0" fontId="21" fillId="4" borderId="49" xfId="0" applyFont="1" applyFill="1" applyBorder="1" applyAlignment="1" applyProtection="1">
      <alignment horizontal="center" vertical="center"/>
      <protection locked="0"/>
    </xf>
    <xf numFmtId="0" fontId="20" fillId="0" borderId="64" xfId="0" applyFont="1" applyBorder="1" applyAlignment="1">
      <alignment horizontal="left" vertical="center" shrinkToFit="1"/>
    </xf>
    <xf numFmtId="0" fontId="20" fillId="0" borderId="65" xfId="0" applyFont="1" applyBorder="1" applyAlignment="1">
      <alignment horizontal="left" vertical="center" shrinkToFit="1"/>
    </xf>
    <xf numFmtId="0" fontId="20" fillId="0" borderId="66" xfId="0" applyFont="1" applyBorder="1" applyAlignment="1">
      <alignment horizontal="left" vertical="center" shrinkToFit="1"/>
    </xf>
    <xf numFmtId="0" fontId="18" fillId="0" borderId="38"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39" xfId="0" applyFont="1" applyBorder="1" applyAlignment="1">
      <alignment horizontal="left" vertical="center" shrinkToFit="1"/>
    </xf>
    <xf numFmtId="0" fontId="0" fillId="0" borderId="2" xfId="0" applyBorder="1">
      <alignment vertical="center"/>
    </xf>
    <xf numFmtId="0" fontId="0" fillId="0" borderId="1" xfId="0" applyBorder="1">
      <alignment vertical="center"/>
    </xf>
    <xf numFmtId="0" fontId="0" fillId="0" borderId="8" xfId="0" applyBorder="1">
      <alignment vertical="center"/>
    </xf>
    <xf numFmtId="0" fontId="40" fillId="0" borderId="0" xfId="0" applyFont="1" applyAlignment="1">
      <alignment horizontal="left" vertical="center"/>
    </xf>
    <xf numFmtId="0" fontId="17" fillId="0" borderId="74" xfId="0" applyFont="1" applyBorder="1" applyAlignment="1">
      <alignment horizontal="center" vertical="center"/>
    </xf>
    <xf numFmtId="0" fontId="17" fillId="0" borderId="7" xfId="0" applyFont="1" applyBorder="1" applyAlignment="1">
      <alignment horizontal="center" vertical="center"/>
    </xf>
    <xf numFmtId="0" fontId="16" fillId="0" borderId="7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7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5" fillId="0" borderId="55" xfId="0" applyFont="1" applyBorder="1" applyAlignment="1" applyProtection="1">
      <alignment horizontal="center" vertical="center"/>
      <protection locked="0" hidden="1"/>
    </xf>
    <xf numFmtId="0" fontId="15" fillId="0" borderId="54" xfId="0" applyFont="1" applyBorder="1" applyAlignment="1" applyProtection="1">
      <alignment horizontal="center" vertical="center"/>
      <protection locked="0" hidden="1"/>
    </xf>
    <xf numFmtId="0" fontId="15" fillId="0" borderId="12"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0" fontId="0" fillId="0" borderId="6" xfId="0" applyFont="1" applyBorder="1" applyAlignment="1" applyProtection="1">
      <alignment horizontal="center" shrinkToFit="1"/>
      <protection locked="0"/>
    </xf>
    <xf numFmtId="0" fontId="0" fillId="0" borderId="7" xfId="0" applyFont="1" applyBorder="1" applyAlignment="1" applyProtection="1">
      <alignment horizontal="center" shrinkToFit="1"/>
      <protection locked="0"/>
    </xf>
    <xf numFmtId="0" fontId="15" fillId="0" borderId="50" xfId="0" applyFont="1" applyBorder="1" applyAlignment="1" applyProtection="1">
      <alignment horizontal="right" vertical="center"/>
      <protection locked="0"/>
    </xf>
    <xf numFmtId="0" fontId="0" fillId="7" borderId="6" xfId="0" applyFont="1" applyFill="1" applyBorder="1" applyAlignment="1" applyProtection="1">
      <alignment horizontal="center" shrinkToFit="1"/>
      <protection locked="0"/>
    </xf>
    <xf numFmtId="0" fontId="0" fillId="7" borderId="7" xfId="0" applyFont="1" applyFill="1" applyBorder="1" applyAlignment="1" applyProtection="1">
      <alignment horizontal="center" shrinkToFit="1"/>
      <protection locked="0"/>
    </xf>
    <xf numFmtId="0" fontId="15" fillId="7" borderId="12" xfId="0" applyFont="1" applyFill="1" applyBorder="1" applyAlignment="1" applyProtection="1">
      <alignment horizontal="right" vertical="center"/>
      <protection hidden="1"/>
    </xf>
    <xf numFmtId="0" fontId="15" fillId="7" borderId="6" xfId="0" applyFont="1" applyFill="1" applyBorder="1" applyAlignment="1" applyProtection="1">
      <alignment horizontal="right" vertical="center"/>
      <protection hidden="1"/>
    </xf>
    <xf numFmtId="0" fontId="15" fillId="7" borderId="50" xfId="0" applyFont="1" applyFill="1" applyBorder="1" applyAlignment="1" applyProtection="1">
      <alignment horizontal="right" vertical="center"/>
      <protection hidden="1"/>
    </xf>
    <xf numFmtId="0" fontId="20" fillId="0" borderId="31" xfId="0" applyFont="1" applyBorder="1" applyAlignment="1">
      <alignment horizontal="center" vertical="center" shrinkToFit="1"/>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15" fillId="4" borderId="31" xfId="0" applyFont="1" applyFill="1" applyBorder="1" applyAlignment="1" applyProtection="1">
      <alignment horizontal="center" vertical="center"/>
      <protection locked="0"/>
    </xf>
    <xf numFmtId="0" fontId="15" fillId="6" borderId="12" xfId="0" applyFont="1" applyFill="1" applyBorder="1" applyAlignment="1" applyProtection="1">
      <alignment horizontal="right" vertical="center"/>
      <protection locked="0"/>
    </xf>
    <xf numFmtId="0" fontId="15" fillId="6" borderId="6" xfId="0" applyFont="1" applyFill="1" applyBorder="1" applyAlignment="1" applyProtection="1">
      <alignment horizontal="right" vertical="center"/>
      <protection locked="0"/>
    </xf>
    <xf numFmtId="0" fontId="0" fillId="6" borderId="6" xfId="0" applyFont="1" applyFill="1" applyBorder="1" applyAlignment="1" applyProtection="1">
      <alignment horizontal="left"/>
    </xf>
    <xf numFmtId="0" fontId="0" fillId="6" borderId="7" xfId="0" applyFont="1" applyFill="1" applyBorder="1" applyAlignment="1" applyProtection="1">
      <alignment horizontal="left"/>
    </xf>
    <xf numFmtId="0" fontId="15" fillId="4" borderId="12" xfId="0" applyFont="1" applyFill="1" applyBorder="1" applyAlignment="1" applyProtection="1">
      <alignment horizontal="right" vertical="center"/>
      <protection locked="0"/>
    </xf>
    <xf numFmtId="0" fontId="15" fillId="4" borderId="6" xfId="0" applyFont="1" applyFill="1" applyBorder="1" applyAlignment="1" applyProtection="1">
      <alignment horizontal="right" vertical="center"/>
      <protection locked="0"/>
    </xf>
    <xf numFmtId="0" fontId="0" fillId="4" borderId="6" xfId="0" applyFont="1" applyFill="1" applyBorder="1" applyAlignment="1" applyProtection="1">
      <alignment horizontal="left"/>
    </xf>
    <xf numFmtId="0" fontId="0" fillId="4" borderId="7" xfId="0" applyFont="1" applyFill="1" applyBorder="1" applyAlignment="1" applyProtection="1">
      <alignment horizontal="left"/>
    </xf>
    <xf numFmtId="0" fontId="15" fillId="6" borderId="50" xfId="0" applyFont="1" applyFill="1" applyBorder="1" applyAlignment="1" applyProtection="1">
      <alignment horizontal="right" vertical="center"/>
      <protection locked="0"/>
    </xf>
    <xf numFmtId="0" fontId="0" fillId="0" borderId="6" xfId="0" applyFont="1" applyBorder="1" applyAlignment="1" applyProtection="1">
      <alignment horizontal="left"/>
    </xf>
    <xf numFmtId="0" fontId="0" fillId="0" borderId="7" xfId="0" applyFont="1" applyBorder="1" applyAlignment="1" applyProtection="1">
      <alignment horizontal="left"/>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31" xfId="0" applyBorder="1" applyAlignment="1">
      <alignment horizontal="center" vertical="center" shrinkToFit="1"/>
    </xf>
    <xf numFmtId="0" fontId="0" fillId="0" borderId="10" xfId="0" applyBorder="1" applyAlignment="1">
      <alignment horizontal="center" vertical="center"/>
    </xf>
    <xf numFmtId="38" fontId="0" fillId="0" borderId="10" xfId="4" applyFont="1" applyBorder="1" applyAlignment="1">
      <alignment horizontal="right" vertical="center"/>
    </xf>
    <xf numFmtId="0" fontId="0" fillId="0" borderId="1" xfId="0" applyBorder="1" applyAlignment="1">
      <alignment horizontal="left" vertical="center"/>
    </xf>
    <xf numFmtId="38" fontId="0" fillId="0" borderId="1" xfId="4" applyFont="1"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left" vertical="center"/>
    </xf>
    <xf numFmtId="0" fontId="43" fillId="0" borderId="12"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43" fillId="0" borderId="7" xfId="0" applyFont="1" applyBorder="1" applyAlignment="1" applyProtection="1">
      <alignment horizontal="center" vertical="center"/>
      <protection locked="0"/>
    </xf>
    <xf numFmtId="0" fontId="0" fillId="0" borderId="0" xfId="0" applyBorder="1" applyAlignment="1" applyProtection="1">
      <alignment horizontal="right"/>
    </xf>
    <xf numFmtId="0" fontId="0" fillId="0" borderId="0" xfId="0" applyBorder="1" applyAlignment="1" applyProtection="1">
      <alignment horizontal="right" vertical="top"/>
    </xf>
    <xf numFmtId="0" fontId="17" fillId="5" borderId="0" xfId="0" applyFont="1" applyFill="1" applyBorder="1" applyAlignment="1" applyProtection="1">
      <alignment horizontal="center" vertical="center"/>
    </xf>
    <xf numFmtId="14" fontId="35" fillId="0" borderId="0" xfId="0" quotePrefix="1" applyNumberFormat="1" applyFont="1" applyBorder="1" applyAlignment="1" applyProtection="1">
      <alignment horizontal="right" vertical="center"/>
    </xf>
    <xf numFmtId="0" fontId="36" fillId="0" borderId="40" xfId="0" applyFont="1" applyBorder="1" applyAlignment="1" applyProtection="1">
      <alignment horizontal="center" vertical="center" shrinkToFit="1"/>
    </xf>
    <xf numFmtId="0" fontId="21" fillId="0" borderId="0" xfId="0" applyFont="1" applyBorder="1" applyAlignment="1" applyProtection="1">
      <alignment horizontal="center" vertical="center"/>
    </xf>
    <xf numFmtId="38" fontId="37" fillId="11" borderId="0" xfId="4" applyFont="1" applyFill="1" applyBorder="1" applyAlignment="1" applyProtection="1">
      <alignment horizontal="center" vertical="center" shrinkToFit="1"/>
    </xf>
    <xf numFmtId="0" fontId="22" fillId="0" borderId="12" xfId="0" applyFont="1" applyBorder="1" applyAlignment="1" applyProtection="1">
      <alignment horizontal="center" vertical="center" shrinkToFit="1"/>
      <protection locked="0"/>
    </xf>
    <xf numFmtId="0" fontId="22" fillId="0" borderId="6"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21" fillId="0" borderId="12" xfId="0" applyFont="1" applyBorder="1" applyAlignment="1" applyProtection="1">
      <alignment horizontal="right" vertical="center" shrinkToFit="1"/>
      <protection locked="0"/>
    </xf>
    <xf numFmtId="0" fontId="21" fillId="0" borderId="6" xfId="0" applyFont="1" applyBorder="1" applyAlignment="1" applyProtection="1">
      <alignment horizontal="right" vertical="center" shrinkToFit="1"/>
      <protection locked="0"/>
    </xf>
    <xf numFmtId="0" fontId="21" fillId="0" borderId="50" xfId="0" applyFont="1" applyBorder="1" applyAlignment="1" applyProtection="1">
      <alignment horizontal="right" vertical="center" shrinkToFit="1"/>
      <protection locked="0"/>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2" fillId="3" borderId="56" xfId="2" applyBorder="1" applyAlignment="1" applyProtection="1">
      <alignment horizontal="center" vertical="center" shrinkToFit="1"/>
      <protection hidden="1"/>
    </xf>
    <xf numFmtId="0" fontId="12" fillId="8" borderId="28" xfId="2" applyFill="1" applyBorder="1" applyAlignment="1" applyProtection="1">
      <alignment horizontal="center" vertical="center" shrinkToFit="1"/>
    </xf>
    <xf numFmtId="176" fontId="13" fillId="3" borderId="29" xfId="2" applyNumberFormat="1" applyFont="1" applyBorder="1" applyAlignment="1" applyProtection="1">
      <alignment horizontal="center" vertical="center" shrinkToFit="1"/>
      <protection hidden="1"/>
    </xf>
    <xf numFmtId="176" fontId="13" fillId="8" borderId="56" xfId="2" applyNumberFormat="1" applyFont="1" applyFill="1" applyBorder="1" applyAlignment="1" applyProtection="1">
      <alignment horizontal="center" vertical="center" shrinkToFit="1"/>
      <protection hidden="1"/>
    </xf>
    <xf numFmtId="0" fontId="20" fillId="0" borderId="6" xfId="0" applyFont="1" applyBorder="1" applyAlignment="1" applyProtection="1">
      <alignment horizontal="center" shrinkToFit="1"/>
      <protection locked="0"/>
    </xf>
    <xf numFmtId="0" fontId="20" fillId="0" borderId="7" xfId="0" applyFont="1" applyBorder="1" applyAlignment="1" applyProtection="1">
      <alignment horizontal="center" shrinkToFit="1"/>
      <protection locked="0"/>
    </xf>
    <xf numFmtId="0" fontId="0" fillId="0" borderId="30" xfId="0" applyBorder="1" applyAlignment="1">
      <alignment horizontal="center" vertical="center" shrinkToFit="1"/>
    </xf>
    <xf numFmtId="176" fontId="13" fillId="8" borderId="29" xfId="2" applyNumberFormat="1" applyFont="1" applyFill="1" applyBorder="1" applyAlignment="1" applyProtection="1">
      <alignment horizontal="center" vertical="center" shrinkToFit="1"/>
      <protection hidden="1"/>
    </xf>
    <xf numFmtId="0" fontId="15" fillId="0" borderId="2"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8" xfId="0" applyFont="1" applyBorder="1" applyAlignment="1">
      <alignment horizontal="left" vertical="center" shrinkToFit="1"/>
    </xf>
    <xf numFmtId="0" fontId="21" fillId="4" borderId="31" xfId="0" applyFont="1" applyFill="1" applyBorder="1" applyAlignment="1" applyProtection="1">
      <alignment horizontal="center" vertical="center" shrinkToFit="1"/>
      <protection locked="0"/>
    </xf>
    <xf numFmtId="0" fontId="21" fillId="6" borderId="12" xfId="0" applyFont="1" applyFill="1" applyBorder="1" applyAlignment="1" applyProtection="1">
      <alignment horizontal="right" vertical="center" shrinkToFit="1"/>
      <protection locked="0"/>
    </xf>
    <xf numFmtId="0" fontId="21" fillId="6" borderId="6" xfId="0" applyFont="1" applyFill="1" applyBorder="1" applyAlignment="1" applyProtection="1">
      <alignment horizontal="right" vertical="center" shrinkToFit="1"/>
      <protection locked="0"/>
    </xf>
    <xf numFmtId="0" fontId="20" fillId="6" borderId="6" xfId="0" applyFont="1" applyFill="1" applyBorder="1" applyAlignment="1" applyProtection="1">
      <alignment horizontal="left" shrinkToFit="1"/>
    </xf>
    <xf numFmtId="0" fontId="20" fillId="6" borderId="7" xfId="0" applyFont="1" applyFill="1" applyBorder="1" applyAlignment="1" applyProtection="1">
      <alignment horizontal="left" shrinkToFit="1"/>
    </xf>
    <xf numFmtId="0" fontId="21" fillId="4" borderId="49" xfId="0" applyFont="1" applyFill="1" applyBorder="1" applyAlignment="1" applyProtection="1">
      <alignment horizontal="center" vertical="center" shrinkToFit="1"/>
      <protection locked="0"/>
    </xf>
    <xf numFmtId="0" fontId="21" fillId="4" borderId="12" xfId="0" applyFont="1" applyFill="1" applyBorder="1" applyAlignment="1" applyProtection="1">
      <alignment horizontal="right" vertical="center" shrinkToFit="1"/>
      <protection locked="0"/>
    </xf>
    <xf numFmtId="0" fontId="21" fillId="4" borderId="6" xfId="0" applyFont="1" applyFill="1" applyBorder="1" applyAlignment="1" applyProtection="1">
      <alignment horizontal="right" vertical="center" shrinkToFit="1"/>
      <protection locked="0"/>
    </xf>
    <xf numFmtId="0" fontId="20" fillId="4" borderId="6" xfId="0" applyFont="1" applyFill="1" applyBorder="1" applyAlignment="1" applyProtection="1">
      <alignment horizontal="left" shrinkToFit="1"/>
    </xf>
    <xf numFmtId="0" fontId="20" fillId="4" borderId="7" xfId="0" applyFont="1" applyFill="1" applyBorder="1" applyAlignment="1" applyProtection="1">
      <alignment horizontal="left" shrinkToFit="1"/>
    </xf>
    <xf numFmtId="176" fontId="13" fillId="2" borderId="29" xfId="1" applyNumberFormat="1" applyFont="1" applyBorder="1" applyAlignment="1" applyProtection="1">
      <alignment horizontal="center" vertical="center" shrinkToFit="1"/>
      <protection hidden="1"/>
    </xf>
    <xf numFmtId="0" fontId="18" fillId="0" borderId="42" xfId="0" applyFont="1" applyBorder="1" applyAlignment="1" applyProtection="1">
      <alignment horizontal="left" shrinkToFit="1"/>
    </xf>
    <xf numFmtId="0" fontId="18" fillId="0" borderId="43" xfId="0" applyFont="1" applyBorder="1" applyAlignment="1" applyProtection="1">
      <alignment horizontal="left" shrinkToFit="1"/>
    </xf>
    <xf numFmtId="0" fontId="43" fillId="0" borderId="41" xfId="0" applyFont="1" applyBorder="1" applyAlignment="1" applyProtection="1">
      <alignment horizontal="right" vertical="center" shrinkToFit="1"/>
      <protection locked="0"/>
    </xf>
    <xf numFmtId="0" fontId="43" fillId="0" borderId="42" xfId="0" applyFont="1" applyBorder="1" applyAlignment="1" applyProtection="1">
      <alignment horizontal="right" vertical="center" shrinkToFit="1"/>
      <protection locked="0"/>
    </xf>
    <xf numFmtId="0" fontId="43" fillId="0" borderId="62" xfId="0" applyFont="1" applyBorder="1" applyAlignment="1" applyProtection="1">
      <alignment horizontal="right" vertical="center" shrinkToFit="1"/>
      <protection locked="0"/>
    </xf>
    <xf numFmtId="0" fontId="20" fillId="0" borderId="6" xfId="0" applyFont="1" applyBorder="1" applyAlignment="1" applyProtection="1">
      <alignment horizontal="left" shrinkToFit="1"/>
    </xf>
    <xf numFmtId="0" fontId="20" fillId="0" borderId="7" xfId="0" applyFont="1" applyBorder="1" applyAlignment="1" applyProtection="1">
      <alignment horizontal="left" shrinkToFit="1"/>
    </xf>
    <xf numFmtId="0" fontId="21" fillId="6" borderId="50" xfId="0" applyFont="1" applyFill="1" applyBorder="1" applyAlignment="1" applyProtection="1">
      <alignment horizontal="right" vertical="center" shrinkToFit="1"/>
      <protection locked="0"/>
    </xf>
    <xf numFmtId="0" fontId="18" fillId="0" borderId="16" xfId="0" applyFont="1" applyBorder="1" applyAlignment="1" applyProtection="1">
      <alignment horizontal="left" shrinkToFit="1"/>
    </xf>
    <xf numFmtId="0" fontId="18" fillId="0" borderId="17" xfId="0" applyFont="1" applyBorder="1" applyAlignment="1" applyProtection="1">
      <alignment horizontal="left" shrinkToFit="1"/>
    </xf>
    <xf numFmtId="0" fontId="43" fillId="0" borderId="15" xfId="0" applyFont="1" applyBorder="1" applyAlignment="1" applyProtection="1">
      <alignment horizontal="right" vertical="center" shrinkToFit="1"/>
      <protection locked="0"/>
    </xf>
    <xf numFmtId="0" fontId="43" fillId="0" borderId="16" xfId="0" applyFont="1" applyBorder="1" applyAlignment="1" applyProtection="1">
      <alignment horizontal="right" vertical="center" shrinkToFit="1"/>
      <protection locked="0"/>
    </xf>
    <xf numFmtId="0" fontId="43" fillId="0" borderId="44" xfId="0" applyFont="1" applyBorder="1" applyAlignment="1" applyProtection="1">
      <alignment horizontal="right" vertical="center" shrinkToFit="1"/>
      <protection locked="0"/>
    </xf>
    <xf numFmtId="0" fontId="43" fillId="0" borderId="40" xfId="0" applyFont="1" applyBorder="1" applyAlignment="1" applyProtection="1">
      <alignment horizontal="right" vertical="center" shrinkToFit="1"/>
      <protection locked="0"/>
    </xf>
    <xf numFmtId="0" fontId="18" fillId="0" borderId="40" xfId="0" applyFont="1" applyBorder="1" applyAlignment="1" applyProtection="1">
      <alignment horizontal="left" shrinkToFit="1"/>
    </xf>
    <xf numFmtId="0" fontId="18" fillId="0" borderId="45" xfId="0" applyFont="1" applyBorder="1" applyAlignment="1" applyProtection="1">
      <alignment horizontal="left" shrinkToFit="1"/>
    </xf>
    <xf numFmtId="0" fontId="20" fillId="4" borderId="75" xfId="0" applyFont="1" applyFill="1" applyBorder="1" applyAlignment="1" applyProtection="1">
      <alignment horizontal="left" shrinkToFit="1"/>
    </xf>
    <xf numFmtId="0" fontId="42" fillId="0" borderId="2" xfId="0" applyFont="1" applyFill="1" applyBorder="1" applyAlignment="1" applyProtection="1">
      <alignment horizontal="center" vertical="center" shrinkToFit="1"/>
    </xf>
    <xf numFmtId="0" fontId="42" fillId="0" borderId="1" xfId="0" applyFont="1" applyFill="1" applyBorder="1" applyAlignment="1" applyProtection="1">
      <alignment horizontal="center" vertical="center" shrinkToFit="1"/>
    </xf>
    <xf numFmtId="0" fontId="42" fillId="0" borderId="8"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42" fillId="0" borderId="39" xfId="0" applyFont="1" applyFill="1" applyBorder="1" applyAlignment="1" applyProtection="1">
      <alignment horizontal="center" vertical="center" shrinkToFit="1"/>
    </xf>
    <xf numFmtId="0" fontId="42" fillId="0" borderId="9" xfId="0" applyFont="1" applyFill="1" applyBorder="1" applyAlignment="1" applyProtection="1">
      <alignment horizontal="center" vertical="center" shrinkToFit="1"/>
    </xf>
    <xf numFmtId="0" fontId="42" fillId="0" borderId="10" xfId="0" applyFont="1" applyFill="1" applyBorder="1" applyAlignment="1" applyProtection="1">
      <alignment horizontal="center" vertical="center" shrinkToFit="1"/>
    </xf>
    <xf numFmtId="0" fontId="42" fillId="0" borderId="11" xfId="0" applyFont="1" applyFill="1" applyBorder="1" applyAlignment="1" applyProtection="1">
      <alignment horizontal="center" vertical="center" shrinkToFit="1"/>
    </xf>
    <xf numFmtId="0" fontId="43" fillId="0" borderId="61" xfId="0" applyFont="1" applyBorder="1" applyAlignment="1" applyProtection="1">
      <alignment horizontal="right" vertical="center" shrinkToFit="1"/>
      <protection locked="0"/>
    </xf>
    <xf numFmtId="0" fontId="43" fillId="0" borderId="63" xfId="0" applyFont="1" applyBorder="1" applyAlignment="1" applyProtection="1">
      <alignment horizontal="right" vertical="center" shrinkToFit="1"/>
      <protection locked="0"/>
    </xf>
    <xf numFmtId="180" fontId="54" fillId="0" borderId="12" xfId="7" applyNumberFormat="1" applyFont="1" applyFill="1" applyBorder="1" applyAlignment="1">
      <alignment horizontal="center" vertical="center"/>
    </xf>
    <xf numFmtId="180" fontId="54" fillId="0" borderId="6" xfId="7" applyNumberFormat="1" applyFont="1" applyFill="1" applyBorder="1" applyAlignment="1">
      <alignment horizontal="center" vertical="center"/>
    </xf>
    <xf numFmtId="180" fontId="54" fillId="0" borderId="7" xfId="7" applyNumberFormat="1" applyFont="1" applyFill="1" applyBorder="1" applyAlignment="1">
      <alignment horizontal="center" vertical="center"/>
    </xf>
    <xf numFmtId="0" fontId="3" fillId="0" borderId="13" xfId="7" applyFill="1" applyBorder="1" applyAlignment="1">
      <alignment horizontal="center" vertical="center"/>
    </xf>
    <xf numFmtId="0" fontId="3" fillId="0" borderId="76" xfId="7" applyFill="1" applyBorder="1" applyAlignment="1">
      <alignment horizontal="center" vertical="center"/>
    </xf>
    <xf numFmtId="0" fontId="55" fillId="0" borderId="31" xfId="7" applyFont="1" applyFill="1" applyBorder="1" applyAlignment="1">
      <alignment horizontal="center" vertical="center" wrapText="1"/>
    </xf>
    <xf numFmtId="0" fontId="42" fillId="0" borderId="57" xfId="7" applyFont="1" applyFill="1" applyBorder="1" applyAlignment="1">
      <alignment horizontal="center" vertical="center" wrapText="1"/>
    </xf>
    <xf numFmtId="0" fontId="42" fillId="0" borderId="31" xfId="7" applyFont="1" applyFill="1" applyBorder="1" applyAlignment="1">
      <alignment horizontal="center" vertical="center" wrapText="1"/>
    </xf>
    <xf numFmtId="0" fontId="42" fillId="0" borderId="57" xfId="7" applyFont="1" applyFill="1" applyBorder="1" applyAlignment="1">
      <alignment horizontal="center" vertical="center"/>
    </xf>
    <xf numFmtId="0" fontId="3" fillId="0" borderId="31" xfId="7" applyFill="1" applyBorder="1" applyAlignment="1">
      <alignment horizontal="center" vertical="center"/>
    </xf>
    <xf numFmtId="0" fontId="3" fillId="0" borderId="57" xfId="7" applyFill="1" applyBorder="1" applyAlignment="1">
      <alignment horizontal="center" vertical="center"/>
    </xf>
  </cellXfs>
  <cellStyles count="14">
    <cellStyle name="60% - アクセント 1" xfId="1" builtinId="32"/>
    <cellStyle name="Excel Built-in Normal" xfId="8"/>
    <cellStyle name="Excel Built-in Normal 1" xfId="9"/>
    <cellStyle name="Heading" xfId="10"/>
    <cellStyle name="Heading1" xfId="11"/>
    <cellStyle name="Result" xfId="12"/>
    <cellStyle name="Result2" xfId="13"/>
    <cellStyle name="アクセント 1" xfId="6" builtinId="29"/>
    <cellStyle name="アクセント 3" xfId="2" builtinId="37"/>
    <cellStyle name="ハイパーリンク" xfId="3" builtinId="8"/>
    <cellStyle name="桁区切り" xfId="4" builtinId="6"/>
    <cellStyle name="標準" xfId="0" builtinId="0"/>
    <cellStyle name="標準 2" xfId="5"/>
    <cellStyle name="標準 3" xfId="7"/>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35</xdr:row>
      <xdr:rowOff>19051</xdr:rowOff>
    </xdr:from>
    <xdr:to>
      <xdr:col>3</xdr:col>
      <xdr:colOff>744855</xdr:colOff>
      <xdr:row>37</xdr:row>
      <xdr:rowOff>28576</xdr:rowOff>
    </xdr:to>
    <xdr:pic>
      <xdr:nvPicPr>
        <xdr:cNvPr id="2" name="図 1"/>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2438400</xdr:colOff>
      <xdr:row>34</xdr:row>
      <xdr:rowOff>66675</xdr:rowOff>
    </xdr:from>
    <xdr:to>
      <xdr:col>4</xdr:col>
      <xdr:colOff>5419725</xdr:colOff>
      <xdr:row>37</xdr:row>
      <xdr:rowOff>209550</xdr:rowOff>
    </xdr:to>
    <xdr:sp macro="" textlink="">
      <xdr:nvSpPr>
        <xdr:cNvPr id="3" name="Text Box 2"/>
        <xdr:cNvSpPr txBox="1">
          <a:spLocks noChangeArrowheads="1"/>
        </xdr:cNvSpPr>
      </xdr:nvSpPr>
      <xdr:spPr bwMode="auto">
        <a:xfrm>
          <a:off x="3924300" y="9410700"/>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3</xdr:row>
      <xdr:rowOff>57150</xdr:rowOff>
    </xdr:from>
    <xdr:to>
      <xdr:col>13</xdr:col>
      <xdr:colOff>238125</xdr:colOff>
      <xdr:row>7</xdr:row>
      <xdr:rowOff>0</xdr:rowOff>
    </xdr:to>
    <xdr:sp macro="" textlink="">
      <xdr:nvSpPr>
        <xdr:cNvPr id="2" name="右中かっこ 1"/>
        <xdr:cNvSpPr/>
      </xdr:nvSpPr>
      <xdr:spPr>
        <a:xfrm>
          <a:off x="7800975" y="723900"/>
          <a:ext cx="114300" cy="1466850"/>
        </a:xfrm>
        <a:prstGeom prst="rightBrace">
          <a:avLst/>
        </a:prstGeom>
        <a:ln w="254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58</xdr:col>
      <xdr:colOff>95250</xdr:colOff>
      <xdr:row>49</xdr:row>
      <xdr:rowOff>85725</xdr:rowOff>
    </xdr:from>
    <xdr:to>
      <xdr:col>62</xdr:col>
      <xdr:colOff>51544</xdr:colOff>
      <xdr:row>51</xdr:row>
      <xdr:rowOff>114300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7900" y="8362950"/>
          <a:ext cx="432544" cy="381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6" Type="http://schemas.openxmlformats.org/officeDocument/2006/relationships/hyperlink" Target="mailto:4301ja@miyazaki-c-ed.jp" TargetMode="External"/><Relationship Id="rId117" Type="http://schemas.openxmlformats.org/officeDocument/2006/relationships/hyperlink" Target="mailto:ao-minamizono@msg.ac.jp" TargetMode="External"/><Relationship Id="rId21" Type="http://schemas.openxmlformats.org/officeDocument/2006/relationships/hyperlink" Target="mailto:ta19930104@icloud.com" TargetMode="External"/><Relationship Id="rId42" Type="http://schemas.openxmlformats.org/officeDocument/2006/relationships/hyperlink" Target="mailto:yuyuken3975@yahoo.co.jp" TargetMode="External"/><Relationship Id="rId47" Type="http://schemas.openxmlformats.org/officeDocument/2006/relationships/hyperlink" Target="mailto:kondou-takay@esnet.ed.jp" TargetMode="External"/><Relationship Id="rId63" Type="http://schemas.openxmlformats.org/officeDocument/2006/relationships/hyperlink" Target="mailto:ohtsuka-c-54@mcnet.ed.jp" TargetMode="External"/><Relationship Id="rId68" Type="http://schemas.openxmlformats.org/officeDocument/2006/relationships/hyperlink" Target="mailto:takashi.minerba@nifty.com" TargetMode="External"/><Relationship Id="rId84" Type="http://schemas.openxmlformats.org/officeDocument/2006/relationships/hyperlink" Target="mailto:grace.satoshi64375430@gmail.com" TargetMode="External"/><Relationship Id="rId89" Type="http://schemas.openxmlformats.org/officeDocument/2006/relationships/hyperlink" Target="mailto:to-overcome-myself@hotmail.co.jp" TargetMode="External"/><Relationship Id="rId112" Type="http://schemas.openxmlformats.org/officeDocument/2006/relationships/hyperlink" Target="mailto:masa1031hiko@softbank.ne.jp" TargetMode="External"/><Relationship Id="rId133" Type="http://schemas.openxmlformats.org/officeDocument/2006/relationships/hyperlink" Target="mailto:m.matsuwaki@gmail.com" TargetMode="External"/><Relationship Id="rId138" Type="http://schemas.openxmlformats.org/officeDocument/2006/relationships/hyperlink" Target="mailto:yamada.takahiro@t.kumamoto-kmm.ed.jp" TargetMode="External"/><Relationship Id="rId154" Type="http://schemas.openxmlformats.org/officeDocument/2006/relationships/comments" Target="../comments3.xml"/><Relationship Id="rId16" Type="http://schemas.openxmlformats.org/officeDocument/2006/relationships/hyperlink" Target="mailto:ptjunchan@yahoo.co.jp" TargetMode="External"/><Relationship Id="rId107" Type="http://schemas.openxmlformats.org/officeDocument/2006/relationships/hyperlink" Target="mailto:dxncb7388@yahoo.co.jp" TargetMode="External"/><Relationship Id="rId11" Type="http://schemas.openxmlformats.org/officeDocument/2006/relationships/hyperlink" Target="mailto:hideya.pc1022@outlook.jp" TargetMode="External"/><Relationship Id="rId32" Type="http://schemas.openxmlformats.org/officeDocument/2006/relationships/hyperlink" Target="mailto:oyanojhs@edu.kamiamakusa-city.jp" TargetMode="External"/><Relationship Id="rId37" Type="http://schemas.openxmlformats.org/officeDocument/2006/relationships/hyperlink" Target="mailto:reihoku-jhtr@reihoku-tkumamoto-sgn.jp" TargetMode="External"/><Relationship Id="rId53" Type="http://schemas.openxmlformats.org/officeDocument/2006/relationships/hyperlink" Target="mailto:yabunaka@avenidasol.org" TargetMode="External"/><Relationship Id="rId58" Type="http://schemas.openxmlformats.org/officeDocument/2006/relationships/hyperlink" Target="mailto:maegawa@junior-yokohama.co.jp" TargetMode="External"/><Relationship Id="rId74" Type="http://schemas.openxmlformats.org/officeDocument/2006/relationships/hyperlink" Target="mailto:niiyan0820no4@yahoo.co.jp" TargetMode="External"/><Relationship Id="rId79" Type="http://schemas.openxmlformats.org/officeDocument/2006/relationships/hyperlink" Target="mailto:n-osamu@yamahi.com" TargetMode="External"/><Relationship Id="rId102" Type="http://schemas.openxmlformats.org/officeDocument/2006/relationships/hyperlink" Target="mailto:ugu.mail.1127@gmail.com" TargetMode="External"/><Relationship Id="rId123" Type="http://schemas.openxmlformats.org/officeDocument/2006/relationships/hyperlink" Target="mailto:chestreia@endo-sa.jp" TargetMode="External"/><Relationship Id="rId128" Type="http://schemas.openxmlformats.org/officeDocument/2006/relationships/hyperlink" Target="mailto:hondo@city-amakusa.ed.jp" TargetMode="External"/><Relationship Id="rId144" Type="http://schemas.openxmlformats.org/officeDocument/2006/relationships/hyperlink" Target="mailto:jun481231@gmail.com" TargetMode="External"/><Relationship Id="rId149" Type="http://schemas.openxmlformats.org/officeDocument/2006/relationships/hyperlink" Target="mailto:nishida@scudettofc.com" TargetMode="External"/><Relationship Id="rId5" Type="http://schemas.openxmlformats.org/officeDocument/2006/relationships/hyperlink" Target="mailto:arriba_fc@yahoo.co.jp" TargetMode="External"/><Relationship Id="rId90" Type="http://schemas.openxmlformats.org/officeDocument/2006/relationships/hyperlink" Target="mailto:hiroyoshifreak@gmail.com" TargetMode="External"/><Relationship Id="rId95" Type="http://schemas.openxmlformats.org/officeDocument/2006/relationships/hyperlink" Target="mailto:colour@sge.bbiq.jp" TargetMode="External"/><Relationship Id="rId22" Type="http://schemas.openxmlformats.org/officeDocument/2006/relationships/hyperlink" Target="mailto:kyoutou@togo-j.edu.satsumasendai.jp" TargetMode="External"/><Relationship Id="rId27" Type="http://schemas.openxmlformats.org/officeDocument/2006/relationships/hyperlink" Target="mailto:sumiyoshi-c-50@mcnet.ed.jp" TargetMode="External"/><Relationship Id="rId43" Type="http://schemas.openxmlformats.org/officeDocument/2006/relationships/hyperlink" Target="mailto:tanamachi1014@yahoo.co.jp" TargetMode="External"/><Relationship Id="rId48" Type="http://schemas.openxmlformats.org/officeDocument/2006/relationships/hyperlink" Target="mailto:murakami@sun-oike.co.jp" TargetMode="External"/><Relationship Id="rId64" Type="http://schemas.openxmlformats.org/officeDocument/2006/relationships/hyperlink" Target="mailto:qqms4xx9k@dune.ocn.ne.jp" TargetMode="External"/><Relationship Id="rId69" Type="http://schemas.openxmlformats.org/officeDocument/2006/relationships/hyperlink" Target="mailto:s.harada713@gmail.com" TargetMode="External"/><Relationship Id="rId113" Type="http://schemas.openxmlformats.org/officeDocument/2006/relationships/hyperlink" Target="mailto:fuerza_onojo_fc@yahoo.co.jp" TargetMode="External"/><Relationship Id="rId118" Type="http://schemas.openxmlformats.org/officeDocument/2006/relationships/hyperlink" Target="mailto:s.s.advance.fc@po2.synapse.ne.jp" TargetMode="External"/><Relationship Id="rId134" Type="http://schemas.openxmlformats.org/officeDocument/2006/relationships/hyperlink" Target="mailto:tmky.arikin395@po5.synapse.ne.jp" TargetMode="External"/><Relationship Id="rId139" Type="http://schemas.openxmlformats.org/officeDocument/2006/relationships/hyperlink" Target="mailto:junji112001@yahoo.co.jp" TargetMode="External"/><Relationship Id="rId80" Type="http://schemas.openxmlformats.org/officeDocument/2006/relationships/hyperlink" Target="mailto:fclibre2016@gmail.com" TargetMode="External"/><Relationship Id="rId85" Type="http://schemas.openxmlformats.org/officeDocument/2006/relationships/hyperlink" Target="mailto:fckameyama@yahoo.co.jp" TargetMode="External"/><Relationship Id="rId150" Type="http://schemas.openxmlformats.org/officeDocument/2006/relationships/hyperlink" Target="mailto:giegkumamotoss@gmail.com" TargetMode="External"/><Relationship Id="rId12" Type="http://schemas.openxmlformats.org/officeDocument/2006/relationships/hyperlink" Target="mailto:football2012kumamoto@yahoo.co.jp" TargetMode="External"/><Relationship Id="rId17" Type="http://schemas.openxmlformats.org/officeDocument/2006/relationships/hyperlink" Target="mailto:fcenable@yahoo.co.jp" TargetMode="External"/><Relationship Id="rId25" Type="http://schemas.openxmlformats.org/officeDocument/2006/relationships/hyperlink" Target="mailto:c209huen@keinet.com" TargetMode="External"/><Relationship Id="rId33" Type="http://schemas.openxmlformats.org/officeDocument/2006/relationships/hyperlink" Target="mailto:wjbyp028@ybb.ne.jp" TargetMode="External"/><Relationship Id="rId38" Type="http://schemas.openxmlformats.org/officeDocument/2006/relationships/hyperlink" Target="mailto:rararasheen06@yahoo.co.jp" TargetMode="External"/><Relationship Id="rId46" Type="http://schemas.openxmlformats.org/officeDocument/2006/relationships/hyperlink" Target="mailto:sigeyumikota1996@kyi.biglobe.ne.jp" TargetMode="External"/><Relationship Id="rId59" Type="http://schemas.openxmlformats.org/officeDocument/2006/relationships/hyperlink" Target="mailto:paffgk@yahoo.co.jp" TargetMode="External"/><Relationship Id="rId67" Type="http://schemas.openxmlformats.org/officeDocument/2006/relationships/hyperlink" Target="mailto:fnfc@i.softbank.jp" TargetMode="External"/><Relationship Id="rId103" Type="http://schemas.openxmlformats.org/officeDocument/2006/relationships/hyperlink" Target="mailto:hissa0816@yahoo.co.jp" TargetMode="External"/><Relationship Id="rId108" Type="http://schemas.openxmlformats.org/officeDocument/2006/relationships/hyperlink" Target="mailto:paparee@icloud.com" TargetMode="External"/><Relationship Id="rId116" Type="http://schemas.openxmlformats.org/officeDocument/2006/relationships/hyperlink" Target="mailto:thomas-k@hicat.ne.jp" TargetMode="External"/><Relationship Id="rId124" Type="http://schemas.openxmlformats.org/officeDocument/2006/relationships/hyperlink" Target="mailto:top_star09@yahoo.co.jp" TargetMode="External"/><Relationship Id="rId129" Type="http://schemas.openxmlformats.org/officeDocument/2006/relationships/hyperlink" Target="mailto:fc.juntos@tvs12.jp" TargetMode="External"/><Relationship Id="rId137" Type="http://schemas.openxmlformats.org/officeDocument/2006/relationships/hyperlink" Target="mailto:dios_medicine@yahoo.co.jp" TargetMode="External"/><Relationship Id="rId20" Type="http://schemas.openxmlformats.org/officeDocument/2006/relationships/hyperlink" Target="mailto:icsoccer@izumi.ac.jp" TargetMode="External"/><Relationship Id="rId41" Type="http://schemas.openxmlformats.org/officeDocument/2006/relationships/hyperlink" Target="mailto:gottin@utopia.ocn.ne.jp" TargetMode="External"/><Relationship Id="rId54" Type="http://schemas.openxmlformats.org/officeDocument/2006/relationships/hyperlink" Target="mailto:hero@e-ml.net" TargetMode="External"/><Relationship Id="rId62" Type="http://schemas.openxmlformats.org/officeDocument/2006/relationships/hyperlink" Target="mailto:m0j0g0@yahoo.co.jp" TargetMode="External"/><Relationship Id="rId70" Type="http://schemas.openxmlformats.org/officeDocument/2006/relationships/hyperlink" Target="mailto:forte_fc_kumamoto@yahoo.co.jp" TargetMode="External"/><Relationship Id="rId75" Type="http://schemas.openxmlformats.org/officeDocument/2006/relationships/hyperlink" Target="mailto:f.c.a.holyground@gmail.com" TargetMode="External"/><Relationship Id="rId83" Type="http://schemas.openxmlformats.org/officeDocument/2006/relationships/hyperlink" Target="mailto:fc.lazona@gmail.com" TargetMode="External"/><Relationship Id="rId88" Type="http://schemas.openxmlformats.org/officeDocument/2006/relationships/hyperlink" Target="mailto:j193153a@ocec.ne.jp" TargetMode="External"/><Relationship Id="rId91" Type="http://schemas.openxmlformats.org/officeDocument/2006/relationships/hyperlink" Target="mailto:info@espirossa.com" TargetMode="External"/><Relationship Id="rId96" Type="http://schemas.openxmlformats.org/officeDocument/2006/relationships/hyperlink" Target="mailto:tamet@mail.goo.ne.jp" TargetMode="External"/><Relationship Id="rId111" Type="http://schemas.openxmlformats.org/officeDocument/2006/relationships/hyperlink" Target="mailto:chuugaku@chikuyogakuen.jp" TargetMode="External"/><Relationship Id="rId132" Type="http://schemas.openxmlformats.org/officeDocument/2006/relationships/hyperlink" Target="mailto:gyokunan-jh@tsubaki.higo.ed.jp" TargetMode="External"/><Relationship Id="rId140" Type="http://schemas.openxmlformats.org/officeDocument/2006/relationships/hyperlink" Target="mailto:ritmo.tecnica.inteligencia.17@gmail.com" TargetMode="External"/><Relationship Id="rId145" Type="http://schemas.openxmlformats.org/officeDocument/2006/relationships/hyperlink" Target="mailto:teamorenge@icloud.com" TargetMode="External"/><Relationship Id="rId153" Type="http://schemas.openxmlformats.org/officeDocument/2006/relationships/vmlDrawing" Target="../drawings/vmlDrawing3.vml"/><Relationship Id="rId1" Type="http://schemas.openxmlformats.org/officeDocument/2006/relationships/hyperlink" Target="mailto:hsrk5252@bb.tvs12.jp" TargetMode="External"/><Relationship Id="rId6" Type="http://schemas.openxmlformats.org/officeDocument/2006/relationships/hyperlink" Target="mailto:reefjapan4173@gmail.com" TargetMode="External"/><Relationship Id="rId15" Type="http://schemas.openxmlformats.org/officeDocument/2006/relationships/hyperlink" Target="mailto:ptjunchan@gmail.com" TargetMode="External"/><Relationship Id="rId23" Type="http://schemas.openxmlformats.org/officeDocument/2006/relationships/hyperlink" Target="mailto:johnny.ku---ma@live.jp" TargetMode="External"/><Relationship Id="rId28" Type="http://schemas.openxmlformats.org/officeDocument/2006/relationships/hyperlink" Target="mailto:va5u@live.jp" TargetMode="External"/><Relationship Id="rId36" Type="http://schemas.openxmlformats.org/officeDocument/2006/relationships/hyperlink" Target="mailto:mc02@io.ocn.nejp" TargetMode="External"/><Relationship Id="rId49" Type="http://schemas.openxmlformats.org/officeDocument/2006/relationships/hyperlink" Target="mailto:a.iwasaki@tosa.ed.jp" TargetMode="External"/><Relationship Id="rId57" Type="http://schemas.openxmlformats.org/officeDocument/2006/relationships/hyperlink" Target="mailto:tanaka-mitsuru@masuda-school.ed.jp" TargetMode="External"/><Relationship Id="rId106" Type="http://schemas.openxmlformats.org/officeDocument/2006/relationships/hyperlink" Target="mailto:eagles_east_jy@yahoo.co.jp" TargetMode="External"/><Relationship Id="rId114" Type="http://schemas.openxmlformats.org/officeDocument/2006/relationships/hyperlink" Target="mailto:syuuto@mocha.ocn.ne.jp" TargetMode="External"/><Relationship Id="rId119" Type="http://schemas.openxmlformats.org/officeDocument/2006/relationships/hyperlink" Target="mailto:mimatasoccer1996@yahoo.co.jp" TargetMode="External"/><Relationship Id="rId127" Type="http://schemas.openxmlformats.org/officeDocument/2006/relationships/hyperlink" Target="mailto:heatfci@softbank.jp" TargetMode="External"/><Relationship Id="rId10" Type="http://schemas.openxmlformats.org/officeDocument/2006/relationships/hyperlink" Target="mailto:kanoya@taiyo-sports.com" TargetMode="External"/><Relationship Id="rId31" Type="http://schemas.openxmlformats.org/officeDocument/2006/relationships/hyperlink" Target="mailto:jhs-sencho@yatsushiro.jp" TargetMode="External"/><Relationship Id="rId44" Type="http://schemas.openxmlformats.org/officeDocument/2006/relationships/hyperlink" Target="mailto:peladaokawa@gmail.com" TargetMode="External"/><Relationship Id="rId52" Type="http://schemas.openxmlformats.org/officeDocument/2006/relationships/hyperlink" Target="mailto:luz.fc.2010@gmail.com" TargetMode="External"/><Relationship Id="rId60" Type="http://schemas.openxmlformats.org/officeDocument/2006/relationships/hyperlink" Target="mailto:hayato-soccer2014@yahoo.co.jp" TargetMode="External"/><Relationship Id="rId65" Type="http://schemas.openxmlformats.org/officeDocument/2006/relationships/hyperlink" Target="mailto:gejigeji0605@yahoo.co.jp" TargetMode="External"/><Relationship Id="rId73" Type="http://schemas.openxmlformats.org/officeDocument/2006/relationships/hyperlink" Target="mailto:snailisahaya@yahoo.co.jp" TargetMode="External"/><Relationship Id="rId78" Type="http://schemas.openxmlformats.org/officeDocument/2006/relationships/hyperlink" Target="mailto:baba-y795@town.fukuoka-kawasaki.lg.jp" TargetMode="External"/><Relationship Id="rId81" Type="http://schemas.openxmlformats.org/officeDocument/2006/relationships/hyperlink" Target="mailto:info@ccsc-jp.org" TargetMode="External"/><Relationship Id="rId86" Type="http://schemas.openxmlformats.org/officeDocument/2006/relationships/hyperlink" Target="mailto:kojide2@yahoo.co.jp" TargetMode="External"/><Relationship Id="rId94" Type="http://schemas.openxmlformats.org/officeDocument/2006/relationships/hyperlink" Target="mailto:fc-meguro@soccer-community.org" TargetMode="External"/><Relationship Id="rId99" Type="http://schemas.openxmlformats.org/officeDocument/2006/relationships/hyperlink" Target="mailto:izumi-jh_tlo@edu-izumi.jp" TargetMode="External"/><Relationship Id="rId101" Type="http://schemas.openxmlformats.org/officeDocument/2006/relationships/hyperlink" Target="mailto:syoku-c-miyanojo@mail.satsuma-net.jp" TargetMode="External"/><Relationship Id="rId122" Type="http://schemas.openxmlformats.org/officeDocument/2006/relationships/hyperlink" Target="mailto:ip.gijutu@gmail.com" TargetMode="External"/><Relationship Id="rId130" Type="http://schemas.openxmlformats.org/officeDocument/2006/relationships/hyperlink" Target="mailto:rinos-futsal@live.jp" TargetMode="External"/><Relationship Id="rId135" Type="http://schemas.openxmlformats.org/officeDocument/2006/relationships/hyperlink" Target="mailto:rikishot31@gmail.com" TargetMode="External"/><Relationship Id="rId143" Type="http://schemas.openxmlformats.org/officeDocument/2006/relationships/hyperlink" Target="mailto:sakatchi74@gmail.com" TargetMode="External"/><Relationship Id="rId148" Type="http://schemas.openxmlformats.org/officeDocument/2006/relationships/hyperlink" Target="mailto:s.s.advance.love@ezweb.ne.jp" TargetMode="External"/><Relationship Id="rId151" Type="http://schemas.openxmlformats.org/officeDocument/2006/relationships/hyperlink" Target="mailto:celeste.yamauchi@gmail.com" TargetMode="External"/><Relationship Id="rId4" Type="http://schemas.openxmlformats.org/officeDocument/2006/relationships/hyperlink" Target="mailto:tabara-shunsuke@masuda-school.ed.jp" TargetMode="External"/><Relationship Id="rId9" Type="http://schemas.openxmlformats.org/officeDocument/2006/relationships/hyperlink" Target="mailto:j27@nagasaki-city.ed.jp" TargetMode="External"/><Relationship Id="rId13" Type="http://schemas.openxmlformats.org/officeDocument/2006/relationships/hyperlink" Target="mailto:yuyu10.10mum@ezweb.ne.jp" TargetMode="External"/><Relationship Id="rId18" Type="http://schemas.openxmlformats.org/officeDocument/2006/relationships/hyperlink" Target="mailto:match.made.in.heaven.haru0401@gmail.com" TargetMode="External"/><Relationship Id="rId39" Type="http://schemas.openxmlformats.org/officeDocument/2006/relationships/hyperlink" Target="mailto:puente20131412@gmail.com" TargetMode="External"/><Relationship Id="rId109" Type="http://schemas.openxmlformats.org/officeDocument/2006/relationships/hyperlink" Target="mailto:fcturkey2012@yahoo.co.jp" TargetMode="External"/><Relationship Id="rId34" Type="http://schemas.openxmlformats.org/officeDocument/2006/relationships/hyperlink" Target="mailto:dekoponn82@yahoo.co.jp" TargetMode="External"/><Relationship Id="rId50" Type="http://schemas.openxmlformats.org/officeDocument/2006/relationships/hyperlink" Target="mailto:kb164idtsa@docomo.ne.jp" TargetMode="External"/><Relationship Id="rId55" Type="http://schemas.openxmlformats.org/officeDocument/2006/relationships/hyperlink" Target="mailto:nfcosaka1993@yahoo.co.jp" TargetMode="External"/><Relationship Id="rId76" Type="http://schemas.openxmlformats.org/officeDocument/2006/relationships/hyperlink" Target="mailto:nakatalupin@me.com" TargetMode="External"/><Relationship Id="rId97" Type="http://schemas.openxmlformats.org/officeDocument/2006/relationships/hyperlink" Target="mailto:daxclub1977@yahoo.co.jp" TargetMode="External"/><Relationship Id="rId104" Type="http://schemas.openxmlformats.org/officeDocument/2006/relationships/hyperlink" Target="mailto:mako.5489@tiara.ocn.ne.jp" TargetMode="External"/><Relationship Id="rId120" Type="http://schemas.openxmlformats.org/officeDocument/2006/relationships/hyperlink" Target="mailto:ryuta_honda@yahoo.co.jp" TargetMode="External"/><Relationship Id="rId125" Type="http://schemas.openxmlformats.org/officeDocument/2006/relationships/hyperlink" Target="mailto:miyanojo819@gmail.com" TargetMode="External"/><Relationship Id="rId141" Type="http://schemas.openxmlformats.org/officeDocument/2006/relationships/hyperlink" Target="mailto:ninomiya@verspah.jp" TargetMode="External"/><Relationship Id="rId146" Type="http://schemas.openxmlformats.org/officeDocument/2006/relationships/hyperlink" Target="mailto:nobegaku.fc@gmail.com" TargetMode="External"/><Relationship Id="rId7" Type="http://schemas.openxmlformats.org/officeDocument/2006/relationships/hyperlink" Target="mailto:r-sakoya@k-sapo.com" TargetMode="External"/><Relationship Id="rId71" Type="http://schemas.openxmlformats.org/officeDocument/2006/relationships/hyperlink" Target="mailto:king.hong5151@gmail.com" TargetMode="External"/><Relationship Id="rId92" Type="http://schemas.openxmlformats.org/officeDocument/2006/relationships/hyperlink" Target="mailto:shigy_d@yahoo.co.jp" TargetMode="External"/><Relationship Id="rId2" Type="http://schemas.openxmlformats.org/officeDocument/2006/relationships/hyperlink" Target="mailto:msufc_u12_u15@yahoo.co.jp" TargetMode="External"/><Relationship Id="rId29" Type="http://schemas.openxmlformats.org/officeDocument/2006/relationships/hyperlink" Target="mailto:e-minami@cts-net.ne.jp" TargetMode="External"/><Relationship Id="rId24" Type="http://schemas.openxmlformats.org/officeDocument/2006/relationships/hyperlink" Target="mailto:fumi040312dfc@i.softbank.jp" TargetMode="External"/><Relationship Id="rId40" Type="http://schemas.openxmlformats.org/officeDocument/2006/relationships/hyperlink" Target="mailto:moaissjp@yahoo.co.jp" TargetMode="External"/><Relationship Id="rId45" Type="http://schemas.openxmlformats.org/officeDocument/2006/relationships/hyperlink" Target="mailto:granrossa2011@hb.tp1.jp" TargetMode="External"/><Relationship Id="rId66" Type="http://schemas.openxmlformats.org/officeDocument/2006/relationships/hyperlink" Target="mailto:ventonovafc@gmail.com" TargetMode="External"/><Relationship Id="rId87" Type="http://schemas.openxmlformats.org/officeDocument/2006/relationships/hyperlink" Target="mailto:oga.hajime1@gmail.com" TargetMode="External"/><Relationship Id="rId110" Type="http://schemas.openxmlformats.org/officeDocument/2006/relationships/hyperlink" Target="mailto:kumamototamanafc@live.jp" TargetMode="External"/><Relationship Id="rId115" Type="http://schemas.openxmlformats.org/officeDocument/2006/relationships/hyperlink" Target="mailto:fco2005fukuoka@yahoo.co.jp" TargetMode="External"/><Relationship Id="rId131" Type="http://schemas.openxmlformats.org/officeDocument/2006/relationships/hyperlink" Target="mailto:tanimizu@jyoto.ed.jp" TargetMode="External"/><Relationship Id="rId136" Type="http://schemas.openxmlformats.org/officeDocument/2006/relationships/hyperlink" Target="mailto:albarancia-kumamoto@yahoo.co.jp" TargetMode="External"/><Relationship Id="rId61" Type="http://schemas.openxmlformats.org/officeDocument/2006/relationships/hyperlink" Target="mailto:koyu.soccerland@gmail.com" TargetMode="External"/><Relationship Id="rId82" Type="http://schemas.openxmlformats.org/officeDocument/2006/relationships/hyperlink" Target="mailto:nankatsu.fukuoka@gmail.com" TargetMode="External"/><Relationship Id="rId152" Type="http://schemas.openxmlformats.org/officeDocument/2006/relationships/printerSettings" Target="../printerSettings/printerSettings5.bin"/><Relationship Id="rId19" Type="http://schemas.openxmlformats.org/officeDocument/2006/relationships/hyperlink" Target="mailto:masateru.k1107@gmail.com" TargetMode="External"/><Relationship Id="rId14" Type="http://schemas.openxmlformats.org/officeDocument/2006/relationships/hyperlink" Target="mailto:travo.obuchi@gmail.com" TargetMode="External"/><Relationship Id="rId30" Type="http://schemas.openxmlformats.org/officeDocument/2006/relationships/hyperlink" Target="mailto:info@catiolla.com" TargetMode="External"/><Relationship Id="rId35" Type="http://schemas.openxmlformats.org/officeDocument/2006/relationships/hyperlink" Target="mailto:noritanaka4496@gmail.com" TargetMode="External"/><Relationship Id="rId56" Type="http://schemas.openxmlformats.org/officeDocument/2006/relationships/hyperlink" Target="mailto:solceu@leto.eonet.ne.jp" TargetMode="External"/><Relationship Id="rId77" Type="http://schemas.openxmlformats.org/officeDocument/2006/relationships/hyperlink" Target="mailto:sm2112235@eco.ocn.ne.jp" TargetMode="External"/><Relationship Id="rId100" Type="http://schemas.openxmlformats.org/officeDocument/2006/relationships/hyperlink" Target="mailto:yjxhs070@yahoo.co.jp" TargetMode="External"/><Relationship Id="rId105" Type="http://schemas.openxmlformats.org/officeDocument/2006/relationships/hyperlink" Target="mailto:tigrinho.fc@dance.ocn.ne.jp" TargetMode="External"/><Relationship Id="rId126" Type="http://schemas.openxmlformats.org/officeDocument/2006/relationships/hyperlink" Target="mailto:yoshiyuki_feliz@yahoo.co.jp" TargetMode="External"/><Relationship Id="rId147" Type="http://schemas.openxmlformats.org/officeDocument/2006/relationships/hyperlink" Target="mailto:tano@m-nichidai.com" TargetMode="External"/><Relationship Id="rId8" Type="http://schemas.openxmlformats.org/officeDocument/2006/relationships/hyperlink" Target="mailto:yoshida06fukuoka@yahoo.co.jp" TargetMode="External"/><Relationship Id="rId51" Type="http://schemas.openxmlformats.org/officeDocument/2006/relationships/hyperlink" Target="mailto:kb164idtsa@ybb.ne.jp" TargetMode="External"/><Relationship Id="rId72" Type="http://schemas.openxmlformats.org/officeDocument/2006/relationships/hyperlink" Target="mailto:nagasakidream11@yahoo.co.jp" TargetMode="External"/><Relationship Id="rId93" Type="http://schemas.openxmlformats.org/officeDocument/2006/relationships/hyperlink" Target="mailto:esporte-1998@tbz.t-com.ne.jp" TargetMode="External"/><Relationship Id="rId98" Type="http://schemas.openxmlformats.org/officeDocument/2006/relationships/hyperlink" Target="mailto:ichiki-jh@po12.synapse.ne.jp" TargetMode="External"/><Relationship Id="rId121" Type="http://schemas.openxmlformats.org/officeDocument/2006/relationships/hyperlink" Target="mailto:seikenta39@yahoo.co.jp" TargetMode="External"/><Relationship Id="rId142" Type="http://schemas.openxmlformats.org/officeDocument/2006/relationships/hyperlink" Target="mailto:ryonan@city-amakusa.sd.jp" TargetMode="External"/><Relationship Id="rId3" Type="http://schemas.openxmlformats.org/officeDocument/2006/relationships/hyperlink" Target="mailto:i5sata82722@docomo.ne.jp"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zoomScaleNormal="100" workbookViewId="0"/>
  </sheetViews>
  <sheetFormatPr defaultRowHeight="13.5"/>
  <cols>
    <col min="1" max="1" width="1.5" style="4" customWidth="1"/>
    <col min="2" max="2" width="3" style="4" customWidth="1"/>
    <col min="3" max="3" width="3.625" style="4" bestFit="1" customWidth="1"/>
    <col min="4" max="4" width="11.375" style="4" customWidth="1"/>
    <col min="5" max="5" width="74" style="4" customWidth="1"/>
    <col min="6" max="6" width="3" style="4" customWidth="1"/>
    <col min="7" max="7" width="1.5" style="4" customWidth="1"/>
    <col min="8" max="16384" width="9" style="4"/>
  </cols>
  <sheetData>
    <row r="1" spans="1:7" ht="25.5" customHeight="1">
      <c r="A1" s="135"/>
      <c r="B1" s="135"/>
      <c r="C1" s="243" t="s">
        <v>1118</v>
      </c>
      <c r="D1" s="244"/>
      <c r="E1" s="244"/>
      <c r="F1" s="135"/>
      <c r="G1" s="135"/>
    </row>
    <row r="2" spans="1:7" ht="25.5" customHeight="1">
      <c r="A2" s="135"/>
      <c r="B2" s="135"/>
      <c r="C2" s="245" t="s">
        <v>64</v>
      </c>
      <c r="D2" s="246"/>
      <c r="E2" s="246"/>
      <c r="F2" s="135"/>
      <c r="G2" s="135"/>
    </row>
    <row r="3" spans="1:7" ht="18.75">
      <c r="A3" s="135"/>
      <c r="B3" s="52"/>
      <c r="C3" s="14"/>
      <c r="D3" s="14"/>
      <c r="E3" s="14"/>
      <c r="F3" s="52"/>
      <c r="G3" s="135"/>
    </row>
    <row r="4" spans="1:7" s="40" customFormat="1" ht="14.25" thickBot="1">
      <c r="A4" s="136"/>
      <c r="B4" s="53"/>
      <c r="E4" s="5" t="s">
        <v>2456</v>
      </c>
      <c r="G4" s="136"/>
    </row>
    <row r="5" spans="1:7" s="40" customFormat="1" ht="32.25" customHeight="1">
      <c r="A5" s="136"/>
      <c r="B5" s="53"/>
      <c r="C5" s="247">
        <v>1</v>
      </c>
      <c r="D5" s="249" t="s">
        <v>9</v>
      </c>
      <c r="E5" s="41" t="s">
        <v>1089</v>
      </c>
      <c r="G5" s="136"/>
    </row>
    <row r="6" spans="1:7" s="40" customFormat="1" ht="21.75" customHeight="1" thickBot="1">
      <c r="A6" s="136"/>
      <c r="B6" s="53"/>
      <c r="C6" s="250"/>
      <c r="D6" s="251"/>
      <c r="E6" s="42" t="s">
        <v>110</v>
      </c>
      <c r="G6" s="136"/>
    </row>
    <row r="7" spans="1:7" s="40" customFormat="1" ht="21.75" customHeight="1" thickBot="1">
      <c r="A7" s="136"/>
      <c r="B7" s="53"/>
      <c r="C7" s="43">
        <v>2</v>
      </c>
      <c r="D7" s="43" t="s">
        <v>53</v>
      </c>
      <c r="E7" s="44" t="s">
        <v>1090</v>
      </c>
      <c r="G7" s="136"/>
    </row>
    <row r="8" spans="1:7" s="40" customFormat="1" ht="21.75" customHeight="1" thickBot="1">
      <c r="A8" s="136"/>
      <c r="B8" s="53"/>
      <c r="C8" s="43">
        <v>3</v>
      </c>
      <c r="D8" s="43" t="s">
        <v>1119</v>
      </c>
      <c r="E8" s="44" t="s">
        <v>1120</v>
      </c>
      <c r="G8" s="136"/>
    </row>
    <row r="9" spans="1:7" s="40" customFormat="1" ht="37.5" customHeight="1" thickBot="1">
      <c r="A9" s="136"/>
      <c r="B9" s="53"/>
      <c r="C9" s="43">
        <v>4</v>
      </c>
      <c r="D9" s="43" t="s">
        <v>20</v>
      </c>
      <c r="E9" s="44" t="s">
        <v>1121</v>
      </c>
      <c r="G9" s="136"/>
    </row>
    <row r="10" spans="1:7" s="40" customFormat="1" ht="37.5" customHeight="1" thickBot="1">
      <c r="A10" s="136"/>
      <c r="B10" s="53"/>
      <c r="C10" s="43">
        <v>5</v>
      </c>
      <c r="D10" s="43" t="s">
        <v>54</v>
      </c>
      <c r="E10" s="44" t="s">
        <v>1127</v>
      </c>
      <c r="G10" s="136"/>
    </row>
    <row r="11" spans="1:7" s="40" customFormat="1" ht="18.75" customHeight="1" thickBot="1">
      <c r="A11" s="136"/>
      <c r="B11" s="53"/>
      <c r="C11" s="43">
        <v>6</v>
      </c>
      <c r="D11" s="43" t="s">
        <v>10</v>
      </c>
      <c r="E11" s="44" t="s">
        <v>1123</v>
      </c>
      <c r="G11" s="136"/>
    </row>
    <row r="12" spans="1:7" s="40" customFormat="1" ht="18.75" customHeight="1" thickBot="1">
      <c r="A12" s="136"/>
      <c r="B12" s="53"/>
      <c r="C12" s="43">
        <v>7</v>
      </c>
      <c r="D12" s="43" t="s">
        <v>11</v>
      </c>
      <c r="E12" s="45" t="s">
        <v>55</v>
      </c>
      <c r="G12" s="136"/>
    </row>
    <row r="13" spans="1:7" s="40" customFormat="1" ht="18.75" customHeight="1">
      <c r="A13" s="136"/>
      <c r="B13" s="53"/>
      <c r="C13" s="240">
        <v>8</v>
      </c>
      <c r="D13" s="252" t="s">
        <v>12</v>
      </c>
      <c r="E13" s="46" t="s">
        <v>56</v>
      </c>
      <c r="G13" s="136"/>
    </row>
    <row r="14" spans="1:7" s="40" customFormat="1" ht="18.75" customHeight="1">
      <c r="A14" s="136"/>
      <c r="B14" s="53"/>
      <c r="C14" s="241"/>
      <c r="D14" s="253"/>
      <c r="E14" s="47" t="s">
        <v>1091</v>
      </c>
      <c r="G14" s="136"/>
    </row>
    <row r="15" spans="1:7" s="40" customFormat="1" ht="18.75" customHeight="1" thickBot="1">
      <c r="A15" s="136"/>
      <c r="B15" s="53"/>
      <c r="C15" s="241"/>
      <c r="D15" s="253"/>
      <c r="E15" s="48" t="s">
        <v>57</v>
      </c>
      <c r="G15" s="136"/>
    </row>
    <row r="16" spans="1:7" s="40" customFormat="1" ht="18.75" customHeight="1">
      <c r="A16" s="136"/>
      <c r="B16" s="53"/>
      <c r="C16" s="240">
        <v>9</v>
      </c>
      <c r="D16" s="240" t="s">
        <v>13</v>
      </c>
      <c r="E16" s="45" t="s">
        <v>1092</v>
      </c>
      <c r="G16" s="136"/>
    </row>
    <row r="17" spans="1:7" s="40" customFormat="1" ht="18.75" customHeight="1" thickBot="1">
      <c r="A17" s="136"/>
      <c r="B17" s="53"/>
      <c r="C17" s="242"/>
      <c r="D17" s="242"/>
      <c r="E17" s="44" t="s">
        <v>1093</v>
      </c>
      <c r="G17" s="136"/>
    </row>
    <row r="18" spans="1:7" s="40" customFormat="1" ht="18.75" customHeight="1">
      <c r="A18" s="136"/>
      <c r="B18" s="53"/>
      <c r="C18" s="240">
        <v>10</v>
      </c>
      <c r="D18" s="240" t="s">
        <v>14</v>
      </c>
      <c r="E18" s="45" t="s">
        <v>1124</v>
      </c>
      <c r="G18" s="136"/>
    </row>
    <row r="19" spans="1:7" s="40" customFormat="1" ht="18.75" customHeight="1">
      <c r="A19" s="136"/>
      <c r="B19" s="53"/>
      <c r="C19" s="241"/>
      <c r="D19" s="241"/>
      <c r="E19" s="45" t="s">
        <v>111</v>
      </c>
      <c r="G19" s="136"/>
    </row>
    <row r="20" spans="1:7" s="40" customFormat="1" ht="18.75" customHeight="1">
      <c r="A20" s="136"/>
      <c r="B20" s="53"/>
      <c r="C20" s="241"/>
      <c r="D20" s="241"/>
      <c r="E20" s="45" t="s">
        <v>1094</v>
      </c>
      <c r="G20" s="136"/>
    </row>
    <row r="21" spans="1:7" s="40" customFormat="1" ht="18.75" customHeight="1" thickBot="1">
      <c r="A21" s="136"/>
      <c r="B21" s="53"/>
      <c r="C21" s="242"/>
      <c r="D21" s="242"/>
      <c r="E21" s="44" t="s">
        <v>1095</v>
      </c>
      <c r="G21" s="136"/>
    </row>
    <row r="22" spans="1:7" s="40" customFormat="1" ht="18.75" customHeight="1" thickBot="1">
      <c r="A22" s="136"/>
      <c r="B22" s="53"/>
      <c r="C22" s="43">
        <v>11</v>
      </c>
      <c r="D22" s="43" t="s">
        <v>27</v>
      </c>
      <c r="E22" s="44" t="s">
        <v>1096</v>
      </c>
      <c r="G22" s="136"/>
    </row>
    <row r="23" spans="1:7" s="40" customFormat="1" ht="18.75" customHeight="1" thickBot="1">
      <c r="A23" s="136"/>
      <c r="B23" s="53"/>
      <c r="C23" s="43">
        <v>12</v>
      </c>
      <c r="D23" s="43" t="s">
        <v>15</v>
      </c>
      <c r="E23" s="44" t="s">
        <v>1122</v>
      </c>
      <c r="G23" s="136"/>
    </row>
    <row r="24" spans="1:7" s="40" customFormat="1" ht="30.75" customHeight="1" thickBot="1">
      <c r="A24" s="136"/>
      <c r="B24" s="53"/>
      <c r="C24" s="43">
        <v>13</v>
      </c>
      <c r="D24" s="43" t="s">
        <v>16</v>
      </c>
      <c r="E24" s="44" t="s">
        <v>1125</v>
      </c>
      <c r="G24" s="136"/>
    </row>
    <row r="25" spans="1:7" s="40" customFormat="1" ht="18.75" customHeight="1">
      <c r="A25" s="136"/>
      <c r="B25" s="53"/>
      <c r="C25" s="240">
        <v>14</v>
      </c>
      <c r="D25" s="240" t="s">
        <v>17</v>
      </c>
      <c r="E25" s="49" t="s">
        <v>58</v>
      </c>
      <c r="G25" s="136"/>
    </row>
    <row r="26" spans="1:7" s="40" customFormat="1" ht="18.75" customHeight="1" thickBot="1">
      <c r="A26" s="136"/>
      <c r="B26" s="53"/>
      <c r="C26" s="242"/>
      <c r="D26" s="242"/>
      <c r="E26" s="44" t="s">
        <v>1097</v>
      </c>
      <c r="G26" s="136"/>
    </row>
    <row r="27" spans="1:7" s="40" customFormat="1" ht="18.75" customHeight="1" thickBot="1">
      <c r="A27" s="136"/>
      <c r="B27" s="53"/>
      <c r="C27" s="43">
        <v>15</v>
      </c>
      <c r="D27" s="43" t="s">
        <v>59</v>
      </c>
      <c r="E27" s="44" t="s">
        <v>60</v>
      </c>
      <c r="G27" s="136"/>
    </row>
    <row r="28" spans="1:7" s="40" customFormat="1" ht="18.75" customHeight="1">
      <c r="A28" s="136"/>
      <c r="B28" s="53"/>
      <c r="C28" s="240">
        <v>16</v>
      </c>
      <c r="D28" s="240" t="s">
        <v>18</v>
      </c>
      <c r="E28" s="45" t="s">
        <v>1098</v>
      </c>
      <c r="G28" s="136"/>
    </row>
    <row r="29" spans="1:7" s="40" customFormat="1" ht="18.75" customHeight="1" thickBot="1">
      <c r="A29" s="136"/>
      <c r="B29" s="53"/>
      <c r="C29" s="241"/>
      <c r="D29" s="241"/>
      <c r="E29" s="45" t="s">
        <v>1099</v>
      </c>
      <c r="G29" s="136"/>
    </row>
    <row r="30" spans="1:7" ht="18.75" customHeight="1">
      <c r="A30" s="135"/>
      <c r="B30" s="52"/>
      <c r="C30" s="247">
        <v>17</v>
      </c>
      <c r="D30" s="249" t="s">
        <v>65</v>
      </c>
      <c r="E30" s="50" t="s">
        <v>1126</v>
      </c>
      <c r="G30" s="135"/>
    </row>
    <row r="31" spans="1:7" ht="36" customHeight="1" thickBot="1">
      <c r="A31" s="135"/>
      <c r="B31" s="52"/>
      <c r="C31" s="248"/>
      <c r="D31" s="241"/>
      <c r="E31" s="51" t="s">
        <v>66</v>
      </c>
      <c r="G31" s="135"/>
    </row>
    <row r="32" spans="1:7" s="40" customFormat="1" ht="18.75" customHeight="1">
      <c r="A32" s="136"/>
      <c r="B32" s="53"/>
      <c r="C32" s="240">
        <v>18</v>
      </c>
      <c r="D32" s="240" t="s">
        <v>19</v>
      </c>
      <c r="E32" s="45" t="s">
        <v>1100</v>
      </c>
      <c r="G32" s="136"/>
    </row>
    <row r="33" spans="1:21" s="40" customFormat="1" ht="18.75" customHeight="1">
      <c r="A33" s="136"/>
      <c r="B33" s="53"/>
      <c r="C33" s="241"/>
      <c r="D33" s="241"/>
      <c r="E33" s="45" t="s">
        <v>61</v>
      </c>
      <c r="G33" s="136"/>
    </row>
    <row r="34" spans="1:21" s="40" customFormat="1" ht="18.75" customHeight="1" thickBot="1">
      <c r="A34" s="136"/>
      <c r="B34" s="53"/>
      <c r="C34" s="242"/>
      <c r="D34" s="242"/>
      <c r="E34" s="44" t="s">
        <v>1101</v>
      </c>
      <c r="G34" s="136"/>
    </row>
    <row r="35" spans="1:21" ht="11.25" customHeight="1">
      <c r="A35" s="135"/>
      <c r="B35" s="52"/>
      <c r="G35" s="135"/>
    </row>
    <row r="36" spans="1:21" ht="19.5" customHeight="1">
      <c r="A36" s="135"/>
      <c r="B36" s="52"/>
      <c r="E36" s="38" t="s">
        <v>62</v>
      </c>
      <c r="F36" s="38"/>
      <c r="G36" s="137"/>
      <c r="H36" s="38"/>
      <c r="I36" s="38"/>
      <c r="J36" s="38"/>
      <c r="K36" s="38"/>
      <c r="L36" s="38"/>
      <c r="M36" s="38"/>
      <c r="N36" s="38"/>
      <c r="O36" s="38"/>
      <c r="P36" s="38"/>
      <c r="Q36" s="38"/>
      <c r="R36" s="38"/>
      <c r="S36" s="38"/>
      <c r="T36" s="38"/>
      <c r="U36" s="38"/>
    </row>
    <row r="37" spans="1:21" ht="29.25" customHeight="1">
      <c r="A37" s="135"/>
      <c r="B37" s="52"/>
      <c r="E37" s="39" t="s">
        <v>63</v>
      </c>
      <c r="F37" s="38"/>
      <c r="G37" s="137"/>
      <c r="H37" s="38"/>
      <c r="I37" s="38"/>
      <c r="J37" s="38"/>
      <c r="K37" s="38"/>
      <c r="L37" s="38"/>
      <c r="M37" s="38"/>
      <c r="N37" s="38"/>
      <c r="O37" s="38"/>
      <c r="P37" s="38"/>
      <c r="Q37" s="38"/>
      <c r="R37" s="38"/>
      <c r="S37" s="38"/>
      <c r="T37" s="38"/>
      <c r="U37" s="38"/>
    </row>
    <row r="38" spans="1:21" ht="18.75" customHeight="1">
      <c r="A38" s="135"/>
      <c r="B38" s="52"/>
      <c r="F38" s="39"/>
      <c r="G38" s="138"/>
      <c r="H38" s="39"/>
      <c r="I38" s="39"/>
      <c r="J38" s="39"/>
      <c r="K38" s="39"/>
      <c r="L38" s="39"/>
      <c r="M38" s="39"/>
      <c r="N38" s="39"/>
      <c r="O38" s="39"/>
      <c r="P38" s="39"/>
      <c r="Q38" s="39"/>
      <c r="R38" s="39"/>
      <c r="S38" s="39"/>
      <c r="T38" s="39"/>
      <c r="U38" s="39"/>
    </row>
    <row r="39" spans="1:21" ht="9" customHeight="1">
      <c r="A39" s="135"/>
      <c r="B39" s="135"/>
      <c r="C39" s="135"/>
      <c r="D39" s="135"/>
      <c r="E39" s="138"/>
      <c r="F39" s="138"/>
      <c r="G39" s="138"/>
      <c r="H39" s="39"/>
      <c r="I39" s="39"/>
      <c r="J39" s="39"/>
      <c r="K39" s="39"/>
      <c r="L39" s="39"/>
      <c r="M39" s="39"/>
      <c r="N39" s="39"/>
      <c r="O39" s="39"/>
      <c r="P39" s="39"/>
      <c r="Q39" s="39"/>
      <c r="R39" s="39"/>
      <c r="S39" s="39"/>
      <c r="T39" s="39"/>
      <c r="U39" s="39"/>
    </row>
  </sheetData>
  <mergeCells count="18">
    <mergeCell ref="C1:E1"/>
    <mergeCell ref="C2:E2"/>
    <mergeCell ref="C30:C31"/>
    <mergeCell ref="D30:D31"/>
    <mergeCell ref="C5:C6"/>
    <mergeCell ref="D5:D6"/>
    <mergeCell ref="C13:C15"/>
    <mergeCell ref="D13:D15"/>
    <mergeCell ref="C32:C34"/>
    <mergeCell ref="D32:D34"/>
    <mergeCell ref="C16:C17"/>
    <mergeCell ref="D16:D17"/>
    <mergeCell ref="C18:C21"/>
    <mergeCell ref="D18:D21"/>
    <mergeCell ref="C25:C26"/>
    <mergeCell ref="D25:D26"/>
    <mergeCell ref="C28:C29"/>
    <mergeCell ref="D28:D29"/>
  </mergeCells>
  <phoneticPr fontId="26"/>
  <pageMargins left="0.48" right="0.12" top="0.56000000000000005" bottom="0.47" header="0.3" footer="0.3"/>
  <pageSetup paperSize="9"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54"/>
  <sheetViews>
    <sheetView showGridLines="0" zoomScale="90" zoomScaleNormal="90" workbookViewId="0">
      <selection activeCell="L5" sqref="L5:R5"/>
    </sheetView>
  </sheetViews>
  <sheetFormatPr defaultRowHeight="13.5"/>
  <cols>
    <col min="1" max="1" width="1.5" style="29" customWidth="1"/>
    <col min="2" max="61" width="1.5" style="27" customWidth="1"/>
    <col min="62" max="62" width="1.75" style="27" customWidth="1"/>
    <col min="63" max="72" width="1.5" style="27" customWidth="1"/>
    <col min="73" max="16384" width="9" style="27"/>
  </cols>
  <sheetData>
    <row r="1" spans="1:72">
      <c r="B1" s="12"/>
      <c r="BR1" s="20" t="s">
        <v>1145</v>
      </c>
    </row>
    <row r="2" spans="1:72" ht="27" customHeight="1">
      <c r="A2" s="133"/>
      <c r="B2" s="349" t="str">
        <f>大会要項!C1&amp;"　参加申込書"</f>
        <v>九州Jr.ユース（ユース）サッカー交流戦2018　参加申込書</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134"/>
    </row>
    <row r="3" spans="1:72" ht="12" customHeight="1">
      <c r="A3" s="13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BR3" s="133"/>
    </row>
    <row r="4" spans="1:72" ht="24" customHeight="1">
      <c r="A4" s="133"/>
      <c r="C4" s="294" t="s">
        <v>0</v>
      </c>
      <c r="D4" s="295"/>
      <c r="E4" s="295"/>
      <c r="F4" s="295"/>
      <c r="G4" s="295"/>
      <c r="H4" s="295"/>
      <c r="I4" s="296"/>
      <c r="J4" s="372" t="str">
        <f>IF(L5="","",IF(ISNA(VLOOKUP(L5,コード,2,FALSE)),"該当番号無し",VLOOKUP(L5,コード,2,FALSE)))</f>
        <v/>
      </c>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R4" s="133"/>
    </row>
    <row r="5" spans="1:72" ht="24" customHeight="1">
      <c r="A5" s="133"/>
      <c r="C5" s="340" t="s">
        <v>25</v>
      </c>
      <c r="D5" s="341"/>
      <c r="E5" s="341"/>
      <c r="F5" s="341"/>
      <c r="G5" s="341"/>
      <c r="H5" s="341"/>
      <c r="I5" s="342"/>
      <c r="J5" s="287" t="s">
        <v>31</v>
      </c>
      <c r="K5" s="288"/>
      <c r="L5" s="289"/>
      <c r="M5" s="289"/>
      <c r="N5" s="289"/>
      <c r="O5" s="289"/>
      <c r="P5" s="289"/>
      <c r="Q5" s="289"/>
      <c r="R5" s="290"/>
      <c r="S5" s="370"/>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R5" s="133"/>
    </row>
    <row r="6" spans="1:72" ht="24" customHeight="1">
      <c r="A6" s="133"/>
      <c r="C6" s="343"/>
      <c r="D6" s="344"/>
      <c r="E6" s="344"/>
      <c r="F6" s="344"/>
      <c r="G6" s="344"/>
      <c r="H6" s="344"/>
      <c r="I6" s="345"/>
      <c r="J6" s="369" t="str">
        <f>IF(L5="","",IF(ISNA(VLOOKUP(L5,コード,4,FALSE)),"",VLOOKUP(L5,コード,4,FALSE)))</f>
        <v/>
      </c>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R6" s="133"/>
    </row>
    <row r="7" spans="1:72" ht="24" customHeight="1">
      <c r="A7" s="133"/>
      <c r="C7" s="306" t="s">
        <v>1</v>
      </c>
      <c r="D7" s="306"/>
      <c r="E7" s="306"/>
      <c r="F7" s="306"/>
      <c r="G7" s="306"/>
      <c r="H7" s="306"/>
      <c r="I7" s="306"/>
      <c r="J7" s="357" t="str">
        <f>IF(L5="","",IF(ISNA(VLOOKUP(L5,コード,5,FALSE)),"",VLOOKUP(L5,コード,5,FALSE)))</f>
        <v/>
      </c>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06" t="s">
        <v>37</v>
      </c>
      <c r="AK7" s="306"/>
      <c r="AL7" s="306"/>
      <c r="AM7" s="306"/>
      <c r="AN7" s="306"/>
      <c r="AO7" s="306"/>
      <c r="AP7" s="306"/>
      <c r="AQ7" s="359" t="str">
        <f>IF(L5="","",IF(ISNA(VLOOKUP(L5,コード,7,FALSE)),"",VLOOKUP(L5,コード,7,FALSE)))</f>
        <v/>
      </c>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R7" s="133"/>
    </row>
    <row r="8" spans="1:72" ht="24" customHeight="1">
      <c r="A8" s="133"/>
      <c r="C8" s="306" t="s">
        <v>39</v>
      </c>
      <c r="D8" s="306"/>
      <c r="E8" s="306"/>
      <c r="F8" s="306"/>
      <c r="G8" s="306"/>
      <c r="H8" s="306"/>
      <c r="I8" s="306"/>
      <c r="J8" s="358" t="str">
        <f>IF(L5="","",IF(ISNA(VLOOKUP(L5,コード,6,FALSE)),"",VLOOKUP(L5,コード,6,FALSE)))</f>
        <v/>
      </c>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06" t="s">
        <v>38</v>
      </c>
      <c r="AK8" s="306"/>
      <c r="AL8" s="306"/>
      <c r="AM8" s="306"/>
      <c r="AN8" s="306"/>
      <c r="AO8" s="306"/>
      <c r="AP8" s="306"/>
      <c r="AQ8" s="359" t="str">
        <f>IF(L5="","",IF(ISNA(VLOOKUP(L5,コード,8,FALSE)),"",VLOOKUP(L5,コード,8,FALSE)))</f>
        <v/>
      </c>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R8" s="133"/>
    </row>
    <row r="9" spans="1:72" ht="24" customHeight="1">
      <c r="A9" s="133"/>
      <c r="C9" s="346" t="s">
        <v>28</v>
      </c>
      <c r="D9" s="346"/>
      <c r="E9" s="346"/>
      <c r="F9" s="346"/>
      <c r="G9" s="346"/>
      <c r="H9" s="346"/>
      <c r="I9" s="346"/>
      <c r="J9" s="348" t="str">
        <f>IF(L5="","",IF(ISNA(VLOOKUP(L5,コード,9,FALSE)),"",VLOOKUP(L5,コード,9,FALSE)))</f>
        <v/>
      </c>
      <c r="K9" s="348"/>
      <c r="L9" s="348"/>
      <c r="M9" s="348"/>
      <c r="N9" s="348"/>
      <c r="O9" s="348"/>
      <c r="P9" s="348"/>
      <c r="Q9" s="348"/>
      <c r="R9" s="348"/>
      <c r="S9" s="348"/>
      <c r="T9" s="348"/>
      <c r="U9" s="348"/>
      <c r="V9" s="348"/>
      <c r="W9" s="348"/>
      <c r="X9" s="348"/>
      <c r="Y9" s="346" t="s">
        <v>1129</v>
      </c>
      <c r="Z9" s="346"/>
      <c r="AA9" s="346"/>
      <c r="AB9" s="346"/>
      <c r="AC9" s="346"/>
      <c r="AD9" s="346"/>
      <c r="AE9" s="346"/>
      <c r="AF9" s="348" t="str">
        <f>IF(L5="","",IF(ISNA(VLOOKUP(L5,コード,11,FALSE)),"",VLOOKUP(L5,コード,11,FALSE)))</f>
        <v/>
      </c>
      <c r="AG9" s="348"/>
      <c r="AH9" s="348"/>
      <c r="AI9" s="348"/>
      <c r="AJ9" s="348"/>
      <c r="AK9" s="348"/>
      <c r="AL9" s="348"/>
      <c r="AM9" s="348"/>
      <c r="AN9" s="348"/>
      <c r="AO9" s="348"/>
      <c r="AP9" s="348"/>
      <c r="AQ9" s="348"/>
      <c r="AR9" s="348"/>
      <c r="AS9" s="348"/>
      <c r="AT9" s="348"/>
      <c r="AU9" s="346" t="s">
        <v>1130</v>
      </c>
      <c r="AV9" s="346"/>
      <c r="AW9" s="346"/>
      <c r="AX9" s="346"/>
      <c r="AY9" s="346"/>
      <c r="AZ9" s="346"/>
      <c r="BA9" s="346"/>
      <c r="BB9" s="348" t="str">
        <f>IF(L5="","",IF(ISNA(VLOOKUP(L5,コード,13,FALSE)),"",VLOOKUP(L5,コード,13,FALSE)))</f>
        <v/>
      </c>
      <c r="BC9" s="348"/>
      <c r="BD9" s="348"/>
      <c r="BE9" s="348"/>
      <c r="BF9" s="348"/>
      <c r="BG9" s="348"/>
      <c r="BH9" s="348"/>
      <c r="BI9" s="348"/>
      <c r="BJ9" s="348"/>
      <c r="BK9" s="348"/>
      <c r="BL9" s="348"/>
      <c r="BM9" s="348"/>
      <c r="BN9" s="348"/>
      <c r="BO9" s="348"/>
      <c r="BP9" s="348"/>
      <c r="BR9" s="133"/>
    </row>
    <row r="10" spans="1:72" ht="24" customHeight="1">
      <c r="A10" s="133"/>
      <c r="C10" s="347" t="s">
        <v>3</v>
      </c>
      <c r="D10" s="347"/>
      <c r="E10" s="347"/>
      <c r="F10" s="347"/>
      <c r="G10" s="347"/>
      <c r="H10" s="347"/>
      <c r="I10" s="347"/>
      <c r="J10" s="348" t="str">
        <f>IF(L5="","",IF(ISNA(VLOOKUP(L5,コード,10,FALSE)),"",VLOOKUP(L5,コード,10,FALSE)))</f>
        <v/>
      </c>
      <c r="K10" s="348"/>
      <c r="L10" s="348"/>
      <c r="M10" s="348"/>
      <c r="N10" s="348"/>
      <c r="O10" s="348"/>
      <c r="P10" s="348"/>
      <c r="Q10" s="348"/>
      <c r="R10" s="348"/>
      <c r="S10" s="348"/>
      <c r="T10" s="348"/>
      <c r="U10" s="348"/>
      <c r="V10" s="348"/>
      <c r="W10" s="348"/>
      <c r="X10" s="348"/>
      <c r="Y10" s="347" t="s">
        <v>3</v>
      </c>
      <c r="Z10" s="347"/>
      <c r="AA10" s="347"/>
      <c r="AB10" s="347"/>
      <c r="AC10" s="347"/>
      <c r="AD10" s="347"/>
      <c r="AE10" s="347"/>
      <c r="AF10" s="348" t="str">
        <f>IF(L5="","",IF(ISNA(VLOOKUP(L5,コード,12,FALSE)),"",VLOOKUP(L5,コード,12,FALSE)))</f>
        <v/>
      </c>
      <c r="AG10" s="348"/>
      <c r="AH10" s="348"/>
      <c r="AI10" s="348"/>
      <c r="AJ10" s="348"/>
      <c r="AK10" s="348"/>
      <c r="AL10" s="348"/>
      <c r="AM10" s="348"/>
      <c r="AN10" s="348"/>
      <c r="AO10" s="348"/>
      <c r="AP10" s="348"/>
      <c r="AQ10" s="348"/>
      <c r="AR10" s="348"/>
      <c r="AS10" s="348"/>
      <c r="AT10" s="348"/>
      <c r="AU10" s="347" t="s">
        <v>3</v>
      </c>
      <c r="AV10" s="347"/>
      <c r="AW10" s="347"/>
      <c r="AX10" s="347"/>
      <c r="AY10" s="347"/>
      <c r="AZ10" s="347"/>
      <c r="BA10" s="347"/>
      <c r="BB10" s="348" t="str">
        <f>IF(L5="","",IF(ISNA(VLOOKUP(L5,コード,14,FALSE)),"",VLOOKUP(L5,コード,14,FALSE)))</f>
        <v/>
      </c>
      <c r="BC10" s="348"/>
      <c r="BD10" s="348"/>
      <c r="BE10" s="348"/>
      <c r="BF10" s="348"/>
      <c r="BG10" s="348"/>
      <c r="BH10" s="348"/>
      <c r="BI10" s="348"/>
      <c r="BJ10" s="348"/>
      <c r="BK10" s="348"/>
      <c r="BL10" s="348"/>
      <c r="BM10" s="348"/>
      <c r="BN10" s="348"/>
      <c r="BO10" s="348"/>
      <c r="BP10" s="348"/>
      <c r="BR10" s="133"/>
    </row>
    <row r="11" spans="1:72" ht="15" customHeight="1">
      <c r="A11" s="13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19"/>
      <c r="AG11" s="6"/>
      <c r="AH11" s="6"/>
      <c r="AI11" s="6"/>
      <c r="BR11" s="133"/>
    </row>
    <row r="12" spans="1:72" ht="14.25">
      <c r="A12" s="133"/>
      <c r="B12" s="11" t="s">
        <v>6</v>
      </c>
      <c r="M12" s="65" t="s">
        <v>8</v>
      </c>
      <c r="BK12" s="6"/>
      <c r="BL12" s="6"/>
      <c r="BM12" s="6"/>
      <c r="BN12" s="6"/>
      <c r="BO12" s="6"/>
      <c r="BP12" s="6"/>
      <c r="BQ12" s="6"/>
      <c r="BR12" s="133"/>
      <c r="BS12" s="6"/>
      <c r="BT12" s="6"/>
    </row>
    <row r="13" spans="1:72" ht="24" customHeight="1">
      <c r="A13" s="133"/>
      <c r="E13" s="291"/>
      <c r="F13" s="292"/>
      <c r="G13" s="293"/>
      <c r="H13" s="294" t="s">
        <v>22</v>
      </c>
      <c r="I13" s="295"/>
      <c r="J13" s="295"/>
      <c r="K13" s="295"/>
      <c r="L13" s="295"/>
      <c r="M13" s="295"/>
      <c r="N13" s="296"/>
      <c r="S13" s="291"/>
      <c r="T13" s="292"/>
      <c r="U13" s="293"/>
      <c r="V13" s="294" t="s">
        <v>23</v>
      </c>
      <c r="W13" s="295"/>
      <c r="X13" s="295"/>
      <c r="Y13" s="295"/>
      <c r="Z13" s="295"/>
      <c r="AA13" s="295"/>
      <c r="AB13" s="295"/>
      <c r="AC13" s="296"/>
      <c r="AD13" s="15"/>
      <c r="AE13" s="15"/>
      <c r="AF13" s="15"/>
      <c r="AG13" s="15"/>
      <c r="AH13" s="291"/>
      <c r="AI13" s="292"/>
      <c r="AJ13" s="293"/>
      <c r="AK13" s="294" t="s">
        <v>24</v>
      </c>
      <c r="AL13" s="295"/>
      <c r="AM13" s="295"/>
      <c r="AN13" s="295"/>
      <c r="AO13" s="295"/>
      <c r="AP13" s="295"/>
      <c r="AQ13" s="295"/>
      <c r="AR13" s="295"/>
      <c r="AS13" s="295"/>
      <c r="AT13" s="295"/>
      <c r="AU13" s="295"/>
      <c r="AV13" s="295"/>
      <c r="AW13" s="295"/>
      <c r="AX13" s="295"/>
      <c r="AY13" s="295"/>
      <c r="AZ13" s="295"/>
      <c r="BA13" s="295"/>
      <c r="BB13" s="295"/>
      <c r="BC13" s="295"/>
      <c r="BD13" s="295"/>
      <c r="BE13" s="295"/>
      <c r="BF13" s="296"/>
      <c r="BK13" s="6"/>
      <c r="BL13" s="6"/>
      <c r="BM13" s="6"/>
      <c r="BN13" s="6"/>
      <c r="BO13" s="6"/>
      <c r="BP13" s="6"/>
      <c r="BQ13" s="6"/>
      <c r="BR13" s="133"/>
      <c r="BS13" s="6"/>
      <c r="BT13" s="6"/>
    </row>
    <row r="14" spans="1:72" ht="24" customHeight="1">
      <c r="A14" s="133"/>
      <c r="C14" s="65" t="s">
        <v>43</v>
      </c>
      <c r="BK14" s="6"/>
      <c r="BL14" s="6"/>
      <c r="BM14" s="6"/>
      <c r="BN14" s="6"/>
      <c r="BO14" s="6"/>
      <c r="BP14" s="6"/>
      <c r="BQ14" s="6"/>
      <c r="BR14" s="133"/>
      <c r="BS14" s="6"/>
      <c r="BT14" s="6"/>
    </row>
    <row r="15" spans="1:72" ht="24" customHeight="1">
      <c r="A15" s="133"/>
      <c r="C15" s="308"/>
      <c r="D15" s="309"/>
      <c r="E15" s="309"/>
      <c r="F15" s="309"/>
      <c r="G15" s="309"/>
      <c r="H15" s="309"/>
      <c r="I15" s="310"/>
      <c r="J15" s="299">
        <v>43218</v>
      </c>
      <c r="K15" s="311"/>
      <c r="L15" s="311"/>
      <c r="M15" s="311"/>
      <c r="N15" s="311"/>
      <c r="O15" s="311"/>
      <c r="P15" s="312"/>
      <c r="Q15" s="254">
        <v>43219</v>
      </c>
      <c r="R15" s="254"/>
      <c r="S15" s="254"/>
      <c r="T15" s="254"/>
      <c r="U15" s="254"/>
      <c r="V15" s="254"/>
      <c r="W15" s="254"/>
      <c r="X15" s="254">
        <v>43220</v>
      </c>
      <c r="Y15" s="254"/>
      <c r="Z15" s="254"/>
      <c r="AA15" s="254"/>
      <c r="AB15" s="254"/>
      <c r="AC15" s="254"/>
      <c r="AD15" s="299"/>
      <c r="AE15" s="276">
        <v>43223</v>
      </c>
      <c r="AF15" s="254"/>
      <c r="AG15" s="254"/>
      <c r="AH15" s="254"/>
      <c r="AI15" s="254"/>
      <c r="AJ15" s="254"/>
      <c r="AK15" s="254"/>
      <c r="AL15" s="254">
        <v>43224</v>
      </c>
      <c r="AM15" s="254"/>
      <c r="AN15" s="254"/>
      <c r="AO15" s="254"/>
      <c r="AP15" s="254"/>
      <c r="AQ15" s="254"/>
      <c r="AR15" s="254"/>
      <c r="AS15" s="254">
        <v>43225</v>
      </c>
      <c r="AT15" s="254"/>
      <c r="AU15" s="254"/>
      <c r="AV15" s="254"/>
      <c r="AW15" s="254"/>
      <c r="AX15" s="254"/>
      <c r="AY15" s="254"/>
      <c r="AZ15" s="254">
        <v>43226</v>
      </c>
      <c r="BA15" s="254"/>
      <c r="BB15" s="254"/>
      <c r="BC15" s="254"/>
      <c r="BD15" s="254"/>
      <c r="BE15" s="254"/>
      <c r="BF15" s="254"/>
      <c r="BK15" s="6"/>
      <c r="BL15" s="7"/>
      <c r="BR15" s="133"/>
    </row>
    <row r="16" spans="1:72" ht="24" customHeight="1" thickBot="1">
      <c r="A16" s="133"/>
      <c r="C16" s="294" t="s">
        <v>2489</v>
      </c>
      <c r="D16" s="295"/>
      <c r="E16" s="295"/>
      <c r="F16" s="295"/>
      <c r="G16" s="295"/>
      <c r="H16" s="295"/>
      <c r="I16" s="296"/>
      <c r="J16" s="255"/>
      <c r="K16" s="256"/>
      <c r="L16" s="256"/>
      <c r="M16" s="256"/>
      <c r="N16" s="257" t="s">
        <v>70</v>
      </c>
      <c r="O16" s="257"/>
      <c r="P16" s="258"/>
      <c r="Q16" s="255"/>
      <c r="R16" s="256"/>
      <c r="S16" s="256"/>
      <c r="T16" s="256"/>
      <c r="U16" s="257" t="s">
        <v>70</v>
      </c>
      <c r="V16" s="257"/>
      <c r="W16" s="258"/>
      <c r="X16" s="255"/>
      <c r="Y16" s="256"/>
      <c r="Z16" s="256"/>
      <c r="AA16" s="256"/>
      <c r="AB16" s="257" t="s">
        <v>70</v>
      </c>
      <c r="AC16" s="257"/>
      <c r="AD16" s="257"/>
      <c r="AE16" s="297"/>
      <c r="AF16" s="256"/>
      <c r="AG16" s="256"/>
      <c r="AH16" s="256"/>
      <c r="AI16" s="257" t="s">
        <v>70</v>
      </c>
      <c r="AJ16" s="257"/>
      <c r="AK16" s="258"/>
      <c r="AL16" s="255"/>
      <c r="AM16" s="256"/>
      <c r="AN16" s="256"/>
      <c r="AO16" s="256"/>
      <c r="AP16" s="257" t="s">
        <v>70</v>
      </c>
      <c r="AQ16" s="257"/>
      <c r="AR16" s="258"/>
      <c r="AS16" s="255"/>
      <c r="AT16" s="256"/>
      <c r="AU16" s="256"/>
      <c r="AV16" s="256"/>
      <c r="AW16" s="257" t="s">
        <v>70</v>
      </c>
      <c r="AX16" s="257"/>
      <c r="AY16" s="258"/>
      <c r="AZ16" s="255"/>
      <c r="BA16" s="256"/>
      <c r="BB16" s="256"/>
      <c r="BC16" s="256"/>
      <c r="BD16" s="257" t="s">
        <v>70</v>
      </c>
      <c r="BE16" s="257"/>
      <c r="BF16" s="258"/>
      <c r="BH16" s="373" t="s">
        <v>44</v>
      </c>
      <c r="BI16" s="373"/>
      <c r="BJ16" s="373"/>
      <c r="BK16" s="373"/>
      <c r="BL16" s="373"/>
      <c r="BM16" s="373"/>
      <c r="BN16" s="373"/>
      <c r="BO16" s="373"/>
      <c r="BP16" s="373"/>
      <c r="BQ16" s="149"/>
      <c r="BR16" s="133"/>
      <c r="BS16" s="149"/>
    </row>
    <row r="17" spans="1:72" ht="24" customHeight="1" thickTop="1" thickBot="1">
      <c r="A17" s="133"/>
      <c r="C17" s="294" t="s">
        <v>2490</v>
      </c>
      <c r="D17" s="295"/>
      <c r="E17" s="295"/>
      <c r="F17" s="295"/>
      <c r="G17" s="295"/>
      <c r="H17" s="295"/>
      <c r="I17" s="296"/>
      <c r="J17" s="255"/>
      <c r="K17" s="256"/>
      <c r="L17" s="256"/>
      <c r="M17" s="256"/>
      <c r="N17" s="257" t="s">
        <v>70</v>
      </c>
      <c r="O17" s="257"/>
      <c r="P17" s="258"/>
      <c r="Q17" s="255"/>
      <c r="R17" s="256"/>
      <c r="S17" s="256"/>
      <c r="T17" s="256"/>
      <c r="U17" s="257" t="s">
        <v>70</v>
      </c>
      <c r="V17" s="257"/>
      <c r="W17" s="258"/>
      <c r="X17" s="255"/>
      <c r="Y17" s="256"/>
      <c r="Z17" s="256"/>
      <c r="AA17" s="256"/>
      <c r="AB17" s="257" t="s">
        <v>70</v>
      </c>
      <c r="AC17" s="257"/>
      <c r="AD17" s="257"/>
      <c r="AE17" s="297"/>
      <c r="AF17" s="256"/>
      <c r="AG17" s="256"/>
      <c r="AH17" s="256"/>
      <c r="AI17" s="257" t="s">
        <v>70</v>
      </c>
      <c r="AJ17" s="257"/>
      <c r="AK17" s="258"/>
      <c r="AL17" s="255"/>
      <c r="AM17" s="256"/>
      <c r="AN17" s="256"/>
      <c r="AO17" s="256"/>
      <c r="AP17" s="257" t="s">
        <v>70</v>
      </c>
      <c r="AQ17" s="257"/>
      <c r="AR17" s="258"/>
      <c r="AS17" s="255"/>
      <c r="AT17" s="256"/>
      <c r="AU17" s="256"/>
      <c r="AV17" s="256"/>
      <c r="AW17" s="257" t="s">
        <v>70</v>
      </c>
      <c r="AX17" s="257"/>
      <c r="AY17" s="258"/>
      <c r="AZ17" s="255"/>
      <c r="BA17" s="256"/>
      <c r="BB17" s="256"/>
      <c r="BC17" s="256"/>
      <c r="BD17" s="257" t="s">
        <v>70</v>
      </c>
      <c r="BE17" s="257"/>
      <c r="BF17" s="258"/>
      <c r="BH17" s="374" t="str">
        <f>IF(SUM(J16:BF18)=0,"",SUM(J16:BF18))</f>
        <v/>
      </c>
      <c r="BI17" s="374"/>
      <c r="BJ17" s="374"/>
      <c r="BK17" s="374"/>
      <c r="BL17" s="374"/>
      <c r="BM17" s="374"/>
      <c r="BN17" s="374"/>
      <c r="BO17" s="374"/>
      <c r="BP17" s="374"/>
      <c r="BQ17" s="149"/>
      <c r="BR17" s="133"/>
      <c r="BS17" s="149"/>
    </row>
    <row r="18" spans="1:72" ht="24" customHeight="1" thickTop="1" thickBot="1">
      <c r="A18" s="133"/>
      <c r="C18" s="294" t="s">
        <v>2491</v>
      </c>
      <c r="D18" s="295"/>
      <c r="E18" s="295"/>
      <c r="F18" s="295"/>
      <c r="G18" s="295"/>
      <c r="H18" s="295"/>
      <c r="I18" s="296"/>
      <c r="J18" s="255"/>
      <c r="K18" s="256"/>
      <c r="L18" s="256"/>
      <c r="M18" s="256"/>
      <c r="N18" s="257" t="s">
        <v>70</v>
      </c>
      <c r="O18" s="257"/>
      <c r="P18" s="258"/>
      <c r="Q18" s="255"/>
      <c r="R18" s="256"/>
      <c r="S18" s="256"/>
      <c r="T18" s="256"/>
      <c r="U18" s="257" t="s">
        <v>70</v>
      </c>
      <c r="V18" s="257"/>
      <c r="W18" s="258"/>
      <c r="X18" s="255"/>
      <c r="Y18" s="256"/>
      <c r="Z18" s="256"/>
      <c r="AA18" s="256"/>
      <c r="AB18" s="257" t="s">
        <v>70</v>
      </c>
      <c r="AC18" s="257"/>
      <c r="AD18" s="257"/>
      <c r="AE18" s="297"/>
      <c r="AF18" s="256"/>
      <c r="AG18" s="256"/>
      <c r="AH18" s="256"/>
      <c r="AI18" s="257" t="s">
        <v>70</v>
      </c>
      <c r="AJ18" s="257"/>
      <c r="AK18" s="258"/>
      <c r="AL18" s="255"/>
      <c r="AM18" s="256"/>
      <c r="AN18" s="256"/>
      <c r="AO18" s="256"/>
      <c r="AP18" s="257" t="s">
        <v>70</v>
      </c>
      <c r="AQ18" s="257"/>
      <c r="AR18" s="258"/>
      <c r="AS18" s="255"/>
      <c r="AT18" s="256"/>
      <c r="AU18" s="256"/>
      <c r="AV18" s="256"/>
      <c r="AW18" s="257" t="s">
        <v>70</v>
      </c>
      <c r="AX18" s="257"/>
      <c r="AY18" s="258"/>
      <c r="AZ18" s="255"/>
      <c r="BA18" s="256"/>
      <c r="BB18" s="256"/>
      <c r="BC18" s="256"/>
      <c r="BD18" s="257" t="s">
        <v>70</v>
      </c>
      <c r="BE18" s="257"/>
      <c r="BF18" s="258"/>
      <c r="BH18" s="352" t="s">
        <v>32</v>
      </c>
      <c r="BI18" s="352"/>
      <c r="BJ18" s="352"/>
      <c r="BK18" s="352"/>
      <c r="BL18" s="352"/>
      <c r="BM18" s="352"/>
      <c r="BN18" s="352"/>
      <c r="BO18" s="352"/>
      <c r="BP18" s="352"/>
      <c r="BQ18" s="149"/>
      <c r="BR18" s="133"/>
      <c r="BS18" s="149"/>
    </row>
    <row r="19" spans="1:72" ht="24" customHeight="1" thickTop="1" thickBot="1">
      <c r="A19" s="133"/>
      <c r="C19" s="294" t="s">
        <v>42</v>
      </c>
      <c r="D19" s="295"/>
      <c r="E19" s="295"/>
      <c r="F19" s="295"/>
      <c r="G19" s="295"/>
      <c r="H19" s="295"/>
      <c r="I19" s="296"/>
      <c r="J19" s="259" t="str">
        <f>IF(SUM(J16:P18)=0,"",SUM(J16:P18))</f>
        <v/>
      </c>
      <c r="K19" s="260"/>
      <c r="L19" s="260"/>
      <c r="M19" s="260"/>
      <c r="N19" s="261" t="s">
        <v>70</v>
      </c>
      <c r="O19" s="261"/>
      <c r="P19" s="262"/>
      <c r="Q19" s="259" t="str">
        <f>IF(SUM(Q16:W18)=0,"",SUM(Q16:W18))</f>
        <v/>
      </c>
      <c r="R19" s="260"/>
      <c r="S19" s="260"/>
      <c r="T19" s="260"/>
      <c r="U19" s="261" t="s">
        <v>70</v>
      </c>
      <c r="V19" s="261"/>
      <c r="W19" s="262"/>
      <c r="X19" s="259" t="str">
        <f>IF(SUM(X16:AD18)=0,"",SUM(X16:AD18))</f>
        <v/>
      </c>
      <c r="Y19" s="260"/>
      <c r="Z19" s="260"/>
      <c r="AA19" s="260"/>
      <c r="AB19" s="261" t="s">
        <v>70</v>
      </c>
      <c r="AC19" s="261"/>
      <c r="AD19" s="261"/>
      <c r="AE19" s="316" t="str">
        <f>IF(SUM(AE16:AK18)=0,"",SUM(AE16:AK18))</f>
        <v/>
      </c>
      <c r="AF19" s="260"/>
      <c r="AG19" s="260"/>
      <c r="AH19" s="260"/>
      <c r="AI19" s="261" t="s">
        <v>70</v>
      </c>
      <c r="AJ19" s="261"/>
      <c r="AK19" s="262"/>
      <c r="AL19" s="259" t="str">
        <f>IF(SUM(AL16:AR18)=0,"",SUM(AL16:AR18))</f>
        <v/>
      </c>
      <c r="AM19" s="260"/>
      <c r="AN19" s="260"/>
      <c r="AO19" s="260"/>
      <c r="AP19" s="261" t="s">
        <v>70</v>
      </c>
      <c r="AQ19" s="261"/>
      <c r="AR19" s="262"/>
      <c r="AS19" s="259" t="str">
        <f>IF(SUM(AS16:AY18)=0,"",SUM(AS16:AY18))</f>
        <v/>
      </c>
      <c r="AT19" s="260"/>
      <c r="AU19" s="260"/>
      <c r="AV19" s="260"/>
      <c r="AW19" s="261" t="s">
        <v>70</v>
      </c>
      <c r="AX19" s="261"/>
      <c r="AY19" s="262"/>
      <c r="AZ19" s="259" t="str">
        <f>IF(SUM(AZ16:BF18)=0,"",SUM(AZ16:BF18))</f>
        <v/>
      </c>
      <c r="BA19" s="260"/>
      <c r="BB19" s="260"/>
      <c r="BC19" s="260"/>
      <c r="BD19" s="261" t="s">
        <v>70</v>
      </c>
      <c r="BE19" s="261"/>
      <c r="BF19" s="262"/>
      <c r="BH19" s="353" t="str">
        <f>IF(BH17="","",BH17*3000)</f>
        <v/>
      </c>
      <c r="BI19" s="353"/>
      <c r="BJ19" s="353"/>
      <c r="BK19" s="353"/>
      <c r="BL19" s="353"/>
      <c r="BM19" s="353"/>
      <c r="BN19" s="353"/>
      <c r="BO19" s="353"/>
      <c r="BP19" s="353"/>
      <c r="BQ19" s="149"/>
      <c r="BR19" s="133"/>
      <c r="BS19" s="149"/>
    </row>
    <row r="20" spans="1:72" ht="15" thickTop="1" thickBot="1">
      <c r="A20" s="133"/>
      <c r="C20" s="68" t="s">
        <v>26</v>
      </c>
      <c r="G20" s="6"/>
      <c r="AL20" s="19"/>
      <c r="AM20" s="19"/>
      <c r="AN20" s="19"/>
      <c r="AO20" s="19"/>
      <c r="AP20" s="19"/>
      <c r="AQ20" s="19"/>
      <c r="AR20" s="19"/>
      <c r="BK20" s="6"/>
      <c r="BL20" s="6"/>
      <c r="BM20" s="6"/>
      <c r="BN20" s="6"/>
      <c r="BO20" s="6"/>
      <c r="BP20" s="6"/>
      <c r="BQ20" s="149"/>
      <c r="BR20" s="133"/>
      <c r="BS20" s="149"/>
      <c r="BT20" s="37"/>
    </row>
    <row r="21" spans="1:72" ht="15" customHeight="1" thickTop="1" thickBot="1">
      <c r="A21" s="133"/>
      <c r="B21" s="1" t="s">
        <v>49</v>
      </c>
      <c r="AK21" s="30"/>
      <c r="AL21" s="118"/>
      <c r="AM21" s="118"/>
      <c r="AN21" s="118"/>
      <c r="AO21" s="118"/>
      <c r="AP21" s="118"/>
      <c r="AQ21" s="118"/>
      <c r="AR21" s="118"/>
      <c r="AS21" s="30"/>
      <c r="AT21" s="30"/>
      <c r="AU21" s="30"/>
      <c r="AV21" s="30"/>
      <c r="AW21" s="30"/>
      <c r="AX21" s="30"/>
      <c r="AY21" s="30"/>
      <c r="AZ21" s="30"/>
      <c r="BA21" s="30"/>
      <c r="BB21" s="30"/>
      <c r="BC21" s="30"/>
      <c r="BD21" s="30"/>
      <c r="BE21" s="30"/>
      <c r="BF21" s="30"/>
      <c r="BG21" s="30"/>
      <c r="BH21" s="30"/>
      <c r="BK21" s="6"/>
      <c r="BL21" s="6"/>
      <c r="BM21" s="6"/>
      <c r="BN21" s="6"/>
      <c r="BO21" s="6"/>
      <c r="BP21" s="6"/>
      <c r="BQ21" s="149"/>
      <c r="BR21" s="133"/>
      <c r="BS21" s="149"/>
      <c r="BT21" s="37"/>
    </row>
    <row r="22" spans="1:72" ht="21.95" customHeight="1" thickTop="1" thickBot="1">
      <c r="A22" s="133"/>
      <c r="B22" s="1"/>
      <c r="C22" s="298"/>
      <c r="D22" s="298"/>
      <c r="E22" s="298"/>
      <c r="F22" s="298"/>
      <c r="G22" s="298"/>
      <c r="H22" s="298"/>
      <c r="I22" s="298"/>
      <c r="J22" s="254">
        <f>J15</f>
        <v>43218</v>
      </c>
      <c r="K22" s="254"/>
      <c r="L22" s="254"/>
      <c r="M22" s="254"/>
      <c r="N22" s="254"/>
      <c r="O22" s="254"/>
      <c r="P22" s="254"/>
      <c r="Q22" s="254">
        <f t="shared" ref="Q22" si="0">Q15</f>
        <v>43219</v>
      </c>
      <c r="R22" s="254"/>
      <c r="S22" s="254"/>
      <c r="T22" s="254"/>
      <c r="U22" s="254"/>
      <c r="V22" s="254"/>
      <c r="W22" s="254"/>
      <c r="X22" s="254">
        <f t="shared" ref="X22" si="1">X15</f>
        <v>43220</v>
      </c>
      <c r="Y22" s="254"/>
      <c r="Z22" s="254"/>
      <c r="AA22" s="254"/>
      <c r="AB22" s="254"/>
      <c r="AC22" s="254"/>
      <c r="AD22" s="299"/>
      <c r="AE22" s="276">
        <f t="shared" ref="AE22" si="2">AE15</f>
        <v>43223</v>
      </c>
      <c r="AF22" s="254"/>
      <c r="AG22" s="254"/>
      <c r="AH22" s="254"/>
      <c r="AI22" s="254"/>
      <c r="AJ22" s="254"/>
      <c r="AK22" s="254"/>
      <c r="AL22" s="254">
        <f t="shared" ref="AL22" si="3">AL15</f>
        <v>43224</v>
      </c>
      <c r="AM22" s="254"/>
      <c r="AN22" s="254"/>
      <c r="AO22" s="254"/>
      <c r="AP22" s="254"/>
      <c r="AQ22" s="254"/>
      <c r="AR22" s="254"/>
      <c r="AS22" s="254">
        <f t="shared" ref="AS22" si="4">AS15</f>
        <v>43225</v>
      </c>
      <c r="AT22" s="254"/>
      <c r="AU22" s="254"/>
      <c r="AV22" s="254"/>
      <c r="AW22" s="254"/>
      <c r="AX22" s="254"/>
      <c r="AY22" s="254"/>
      <c r="AZ22" s="254">
        <f t="shared" ref="AZ22" si="5">AZ15</f>
        <v>43226</v>
      </c>
      <c r="BA22" s="254"/>
      <c r="BB22" s="254"/>
      <c r="BC22" s="254"/>
      <c r="BD22" s="254"/>
      <c r="BE22" s="254"/>
      <c r="BF22" s="254"/>
      <c r="BH22" s="354" t="s">
        <v>47</v>
      </c>
      <c r="BI22" s="354"/>
      <c r="BJ22" s="354"/>
      <c r="BK22" s="354"/>
      <c r="BL22" s="354"/>
      <c r="BM22" s="354"/>
      <c r="BN22" s="354"/>
      <c r="BO22" s="354"/>
      <c r="BP22" s="354"/>
      <c r="BQ22" s="149"/>
      <c r="BR22" s="133"/>
      <c r="BS22" s="149"/>
      <c r="BT22" s="37"/>
    </row>
    <row r="23" spans="1:72" ht="24" customHeight="1" thickTop="1" thickBot="1">
      <c r="A23" s="133"/>
      <c r="B23" s="1"/>
      <c r="C23" s="300" t="s">
        <v>45</v>
      </c>
      <c r="D23" s="301"/>
      <c r="E23" s="301"/>
      <c r="F23" s="301"/>
      <c r="G23" s="301"/>
      <c r="H23" s="301"/>
      <c r="I23" s="301"/>
      <c r="J23" s="255"/>
      <c r="K23" s="256"/>
      <c r="L23" s="256"/>
      <c r="M23" s="256"/>
      <c r="N23" s="256"/>
      <c r="O23" s="274" t="s">
        <v>68</v>
      </c>
      <c r="P23" s="275"/>
      <c r="Q23" s="255"/>
      <c r="R23" s="256"/>
      <c r="S23" s="256"/>
      <c r="T23" s="256"/>
      <c r="U23" s="256"/>
      <c r="V23" s="274" t="s">
        <v>68</v>
      </c>
      <c r="W23" s="275"/>
      <c r="X23" s="255"/>
      <c r="Y23" s="256"/>
      <c r="Z23" s="256"/>
      <c r="AA23" s="256"/>
      <c r="AB23" s="256"/>
      <c r="AC23" s="274" t="s">
        <v>68</v>
      </c>
      <c r="AD23" s="274"/>
      <c r="AE23" s="297"/>
      <c r="AF23" s="256"/>
      <c r="AG23" s="256"/>
      <c r="AH23" s="256"/>
      <c r="AI23" s="256"/>
      <c r="AJ23" s="274" t="s">
        <v>68</v>
      </c>
      <c r="AK23" s="275"/>
      <c r="AL23" s="255"/>
      <c r="AM23" s="256"/>
      <c r="AN23" s="256"/>
      <c r="AO23" s="256"/>
      <c r="AP23" s="256"/>
      <c r="AQ23" s="274" t="s">
        <v>68</v>
      </c>
      <c r="AR23" s="275"/>
      <c r="AS23" s="255"/>
      <c r="AT23" s="256"/>
      <c r="AU23" s="256"/>
      <c r="AV23" s="256"/>
      <c r="AW23" s="256"/>
      <c r="AX23" s="274" t="s">
        <v>68</v>
      </c>
      <c r="AY23" s="275"/>
      <c r="AZ23" s="255"/>
      <c r="BA23" s="256"/>
      <c r="BB23" s="256"/>
      <c r="BC23" s="256"/>
      <c r="BD23" s="256"/>
      <c r="BE23" s="274" t="s">
        <v>68</v>
      </c>
      <c r="BF23" s="275"/>
      <c r="BH23" s="355" t="str">
        <f>IF(SUM(J23:BF23)=0,"",SUM(J23:BF23)*600)</f>
        <v/>
      </c>
      <c r="BI23" s="355"/>
      <c r="BJ23" s="355"/>
      <c r="BK23" s="355"/>
      <c r="BL23" s="355"/>
      <c r="BM23" s="355"/>
      <c r="BN23" s="355"/>
      <c r="BO23" s="355"/>
      <c r="BP23" s="355"/>
      <c r="BQ23" s="149"/>
      <c r="BR23" s="133"/>
      <c r="BS23" s="149"/>
      <c r="BT23" s="37"/>
    </row>
    <row r="24" spans="1:72" ht="24" customHeight="1" thickTop="1" thickBot="1">
      <c r="A24" s="133"/>
      <c r="C24" s="300" t="s">
        <v>46</v>
      </c>
      <c r="D24" s="301"/>
      <c r="E24" s="301"/>
      <c r="F24" s="301"/>
      <c r="G24" s="301"/>
      <c r="H24" s="301"/>
      <c r="I24" s="301"/>
      <c r="J24" s="255"/>
      <c r="K24" s="256"/>
      <c r="L24" s="256"/>
      <c r="M24" s="256"/>
      <c r="N24" s="256"/>
      <c r="O24" s="274" t="s">
        <v>68</v>
      </c>
      <c r="P24" s="275"/>
      <c r="Q24" s="255"/>
      <c r="R24" s="256"/>
      <c r="S24" s="256"/>
      <c r="T24" s="256"/>
      <c r="U24" s="256"/>
      <c r="V24" s="274" t="s">
        <v>68</v>
      </c>
      <c r="W24" s="275"/>
      <c r="X24" s="255"/>
      <c r="Y24" s="256"/>
      <c r="Z24" s="256"/>
      <c r="AA24" s="256"/>
      <c r="AB24" s="256"/>
      <c r="AC24" s="274" t="s">
        <v>68</v>
      </c>
      <c r="AD24" s="274"/>
      <c r="AE24" s="297"/>
      <c r="AF24" s="256"/>
      <c r="AG24" s="256"/>
      <c r="AH24" s="256"/>
      <c r="AI24" s="256"/>
      <c r="AJ24" s="274" t="s">
        <v>68</v>
      </c>
      <c r="AK24" s="275"/>
      <c r="AL24" s="255"/>
      <c r="AM24" s="256"/>
      <c r="AN24" s="256"/>
      <c r="AO24" s="256"/>
      <c r="AP24" s="256"/>
      <c r="AQ24" s="274" t="s">
        <v>68</v>
      </c>
      <c r="AR24" s="275"/>
      <c r="AS24" s="255"/>
      <c r="AT24" s="256"/>
      <c r="AU24" s="256"/>
      <c r="AV24" s="256"/>
      <c r="AW24" s="256"/>
      <c r="AX24" s="274" t="s">
        <v>68</v>
      </c>
      <c r="AY24" s="275"/>
      <c r="AZ24" s="255"/>
      <c r="BA24" s="256"/>
      <c r="BB24" s="256"/>
      <c r="BC24" s="256"/>
      <c r="BD24" s="256"/>
      <c r="BE24" s="274" t="s">
        <v>68</v>
      </c>
      <c r="BF24" s="275"/>
      <c r="BH24" s="356" t="str">
        <f>IF(SUM(J24:BF24)=0,"",SUM(J24:BF24)*550)</f>
        <v/>
      </c>
      <c r="BI24" s="356"/>
      <c r="BJ24" s="356"/>
      <c r="BK24" s="356"/>
      <c r="BL24" s="356"/>
      <c r="BM24" s="356"/>
      <c r="BN24" s="356"/>
      <c r="BO24" s="356"/>
      <c r="BP24" s="356"/>
      <c r="BQ24" s="149"/>
      <c r="BR24" s="133"/>
      <c r="BS24" s="149"/>
      <c r="BT24" s="37"/>
    </row>
    <row r="25" spans="1:72" ht="16.5" customHeight="1" thickTop="1">
      <c r="A25" s="133"/>
      <c r="C25" s="26"/>
      <c r="D25" s="26"/>
      <c r="E25" s="26"/>
      <c r="F25" s="26"/>
      <c r="G25" s="26"/>
      <c r="H25" s="26"/>
      <c r="I25" s="26"/>
      <c r="J25" s="32"/>
      <c r="K25" s="32"/>
      <c r="L25" s="32"/>
      <c r="M25" s="32"/>
      <c r="N25" s="32"/>
      <c r="O25" s="32"/>
      <c r="P25" s="32"/>
      <c r="Q25" s="32"/>
      <c r="R25" s="32"/>
      <c r="S25" s="32"/>
      <c r="T25" s="32"/>
      <c r="U25" s="32"/>
      <c r="V25" s="32"/>
      <c r="W25" s="32"/>
      <c r="X25" s="32"/>
      <c r="Y25" s="32"/>
      <c r="Z25" s="32"/>
      <c r="AA25" s="32"/>
      <c r="AB25" s="32"/>
      <c r="AC25" s="32"/>
      <c r="AD25" s="32"/>
      <c r="AE25" s="69"/>
      <c r="AF25" s="69"/>
      <c r="AG25" s="69"/>
      <c r="AH25" s="69"/>
      <c r="AI25" s="69"/>
      <c r="AJ25" s="69"/>
      <c r="AK25" s="69"/>
      <c r="AL25" s="69"/>
      <c r="AM25" s="69"/>
      <c r="AN25" s="69"/>
      <c r="AO25" s="69"/>
      <c r="AP25" s="69"/>
      <c r="AQ25" s="69"/>
      <c r="AR25" s="69"/>
      <c r="AS25" s="31"/>
      <c r="BR25" s="133"/>
    </row>
    <row r="26" spans="1:72" ht="24" customHeight="1">
      <c r="A26" s="133"/>
      <c r="B26" s="3" t="s">
        <v>48</v>
      </c>
      <c r="C26" s="33"/>
      <c r="D26" s="33"/>
      <c r="E26" s="33"/>
      <c r="F26" s="33"/>
      <c r="G26" s="33"/>
      <c r="H26" s="33"/>
      <c r="I26" s="33"/>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1"/>
      <c r="BR26" s="133"/>
    </row>
    <row r="27" spans="1:72">
      <c r="A27" s="133"/>
      <c r="C27" s="65" t="s">
        <v>21</v>
      </c>
      <c r="D27" s="65"/>
      <c r="E27" s="65"/>
      <c r="BR27" s="133"/>
    </row>
    <row r="28" spans="1:72">
      <c r="A28" s="133"/>
      <c r="C28" s="65" t="s">
        <v>98</v>
      </c>
      <c r="D28" s="65"/>
      <c r="E28" s="65"/>
      <c r="BR28" s="133"/>
    </row>
    <row r="29" spans="1:72">
      <c r="A29" s="133"/>
      <c r="B29" s="6"/>
      <c r="C29" s="66" t="s">
        <v>99</v>
      </c>
      <c r="D29" s="67"/>
      <c r="E29" s="67"/>
      <c r="F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BR29" s="133"/>
    </row>
    <row r="30" spans="1:72" ht="19.5" customHeight="1">
      <c r="A30" s="133"/>
      <c r="B30" s="6"/>
      <c r="C30" s="6"/>
      <c r="D30" s="8"/>
      <c r="E30" s="18" t="s">
        <v>51</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BR30" s="133"/>
    </row>
    <row r="31" spans="1:72" ht="24" customHeight="1">
      <c r="A31" s="133"/>
      <c r="B31" s="6"/>
      <c r="C31" s="291"/>
      <c r="D31" s="292"/>
      <c r="E31" s="293"/>
      <c r="F31" s="313" t="s">
        <v>1131</v>
      </c>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5"/>
      <c r="AH31" s="291"/>
      <c r="AI31" s="292"/>
      <c r="AJ31" s="292"/>
      <c r="AK31" s="313" t="s">
        <v>1134</v>
      </c>
      <c r="AL31" s="314"/>
      <c r="AM31" s="314"/>
      <c r="AN31" s="314"/>
      <c r="AO31" s="314"/>
      <c r="AP31" s="314"/>
      <c r="AQ31" s="314"/>
      <c r="AR31" s="314"/>
      <c r="AS31" s="314"/>
      <c r="AT31" s="314"/>
      <c r="AU31" s="314"/>
      <c r="AV31" s="314"/>
      <c r="AW31" s="314"/>
      <c r="AX31" s="314"/>
      <c r="AY31" s="314"/>
      <c r="AZ31" s="314"/>
      <c r="BA31" s="314"/>
      <c r="BB31" s="314"/>
      <c r="BC31" s="314"/>
      <c r="BD31" s="314"/>
      <c r="BE31" s="314"/>
      <c r="BF31" s="315"/>
      <c r="BR31" s="133"/>
    </row>
    <row r="32" spans="1:72" s="37" customFormat="1">
      <c r="A32" s="133"/>
      <c r="B32" s="6"/>
      <c r="F32" s="383" t="s">
        <v>1132</v>
      </c>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5"/>
      <c r="AE32" s="153"/>
      <c r="AF32" s="153"/>
      <c r="AG32" s="153"/>
      <c r="AH32" s="153"/>
      <c r="AI32" s="153"/>
      <c r="AJ32" s="153"/>
      <c r="AK32" s="383" t="s">
        <v>1133</v>
      </c>
      <c r="AL32" s="384"/>
      <c r="AM32" s="384"/>
      <c r="AN32" s="384"/>
      <c r="AO32" s="384"/>
      <c r="AP32" s="384"/>
      <c r="AQ32" s="384"/>
      <c r="AR32" s="384"/>
      <c r="AS32" s="384"/>
      <c r="AT32" s="384"/>
      <c r="AU32" s="384"/>
      <c r="AV32" s="384"/>
      <c r="AW32" s="384"/>
      <c r="AX32" s="384"/>
      <c r="AY32" s="384"/>
      <c r="AZ32" s="384"/>
      <c r="BA32" s="384"/>
      <c r="BB32" s="384"/>
      <c r="BC32" s="384"/>
      <c r="BD32" s="384"/>
      <c r="BE32" s="384"/>
      <c r="BF32" s="385"/>
      <c r="BR32" s="133"/>
    </row>
    <row r="33" spans="1:72" s="37" customFormat="1" ht="17.25">
      <c r="A33" s="133"/>
      <c r="B33" s="6"/>
      <c r="C33" s="6"/>
      <c r="D33" s="8"/>
      <c r="E33" s="152"/>
      <c r="F33" s="386" t="s">
        <v>1136</v>
      </c>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8"/>
      <c r="AE33" s="154"/>
      <c r="AF33" s="154"/>
      <c r="AG33" s="154"/>
      <c r="AH33" s="154"/>
      <c r="AI33" s="154"/>
      <c r="AJ33" s="155"/>
      <c r="AK33" s="386" t="s">
        <v>1137</v>
      </c>
      <c r="AL33" s="387"/>
      <c r="AM33" s="387"/>
      <c r="AN33" s="387"/>
      <c r="AO33" s="387"/>
      <c r="AP33" s="387"/>
      <c r="AQ33" s="387"/>
      <c r="AR33" s="387"/>
      <c r="AS33" s="387"/>
      <c r="AT33" s="387"/>
      <c r="AU33" s="387"/>
      <c r="AV33" s="387"/>
      <c r="AW33" s="387"/>
      <c r="AX33" s="387"/>
      <c r="AY33" s="387"/>
      <c r="AZ33" s="387"/>
      <c r="BA33" s="387"/>
      <c r="BB33" s="387"/>
      <c r="BC33" s="387"/>
      <c r="BD33" s="387"/>
      <c r="BE33" s="387"/>
      <c r="BF33" s="388"/>
      <c r="BR33" s="133"/>
    </row>
    <row r="34" spans="1:72">
      <c r="A34" s="133"/>
      <c r="B34" s="6"/>
      <c r="C34" s="6"/>
      <c r="D34" s="8"/>
      <c r="E34" s="6"/>
      <c r="F34" s="302" t="s">
        <v>1135</v>
      </c>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4"/>
      <c r="AE34" s="154"/>
      <c r="AF34" s="154"/>
      <c r="AG34" s="154"/>
      <c r="AH34" s="154"/>
      <c r="AI34" s="154"/>
      <c r="AJ34" s="154"/>
      <c r="AK34" s="302" t="s">
        <v>1138</v>
      </c>
      <c r="AL34" s="303"/>
      <c r="AM34" s="303"/>
      <c r="AN34" s="303"/>
      <c r="AO34" s="303"/>
      <c r="AP34" s="303"/>
      <c r="AQ34" s="303"/>
      <c r="AR34" s="303"/>
      <c r="AS34" s="303"/>
      <c r="AT34" s="303"/>
      <c r="AU34" s="303"/>
      <c r="AV34" s="303"/>
      <c r="AW34" s="303"/>
      <c r="AX34" s="303"/>
      <c r="AY34" s="303"/>
      <c r="AZ34" s="303"/>
      <c r="BA34" s="303"/>
      <c r="BB34" s="303"/>
      <c r="BC34" s="303"/>
      <c r="BD34" s="303"/>
      <c r="BE34" s="303"/>
      <c r="BF34" s="304"/>
      <c r="BR34" s="133"/>
    </row>
    <row r="35" spans="1:72" s="19" customFormat="1" ht="13.5" customHeight="1">
      <c r="A35" s="139"/>
      <c r="C35" s="23"/>
      <c r="D35" s="23"/>
      <c r="E35" s="23"/>
      <c r="F35" s="23"/>
      <c r="G35" s="23"/>
      <c r="H35" s="23"/>
      <c r="I35" s="23"/>
      <c r="J35" s="23"/>
      <c r="K35" s="55"/>
      <c r="L35" s="55"/>
      <c r="M35" s="55"/>
      <c r="N35" s="55"/>
      <c r="O35" s="55"/>
      <c r="P35" s="55"/>
      <c r="Q35" s="55"/>
      <c r="R35" s="55"/>
      <c r="S35" s="55"/>
      <c r="T35" s="55"/>
      <c r="U35" s="55"/>
      <c r="V35" s="55"/>
      <c r="W35" s="55"/>
      <c r="X35" s="55"/>
      <c r="Y35" s="55"/>
      <c r="Z35" s="55"/>
      <c r="AA35" s="55"/>
      <c r="AB35" s="55"/>
      <c r="AC35" s="55"/>
      <c r="AD35" s="55"/>
      <c r="AE35" s="55"/>
      <c r="AF35" s="55"/>
      <c r="AG35" s="70"/>
      <c r="AH35" s="70"/>
      <c r="AI35" s="70"/>
      <c r="AJ35" s="70"/>
      <c r="AK35" s="70"/>
      <c r="AL35" s="70"/>
      <c r="AM35" s="70"/>
      <c r="AN35" s="70"/>
      <c r="AO35" s="70"/>
      <c r="AP35" s="70"/>
      <c r="AQ35" s="70"/>
      <c r="AR35" s="70"/>
      <c r="AS35" s="70"/>
      <c r="BR35" s="139"/>
    </row>
    <row r="36" spans="1:72" ht="24" customHeight="1" thickBot="1">
      <c r="A36" s="133"/>
      <c r="C36" s="298"/>
      <c r="D36" s="298"/>
      <c r="E36" s="298"/>
      <c r="F36" s="298"/>
      <c r="G36" s="298"/>
      <c r="H36" s="298"/>
      <c r="I36" s="298"/>
      <c r="J36" s="254">
        <f>J15</f>
        <v>43218</v>
      </c>
      <c r="K36" s="254"/>
      <c r="L36" s="254"/>
      <c r="M36" s="254"/>
      <c r="N36" s="254"/>
      <c r="O36" s="254"/>
      <c r="P36" s="254"/>
      <c r="Q36" s="254">
        <f t="shared" ref="Q36" si="6">Q15</f>
        <v>43219</v>
      </c>
      <c r="R36" s="254"/>
      <c r="S36" s="254"/>
      <c r="T36" s="254"/>
      <c r="U36" s="254"/>
      <c r="V36" s="254"/>
      <c r="W36" s="254"/>
      <c r="X36" s="254">
        <f t="shared" ref="X36" si="7">X15</f>
        <v>43220</v>
      </c>
      <c r="Y36" s="254"/>
      <c r="Z36" s="254"/>
      <c r="AA36" s="254"/>
      <c r="AB36" s="254"/>
      <c r="AC36" s="254"/>
      <c r="AD36" s="299"/>
      <c r="AE36" s="276">
        <f t="shared" ref="AE36" si="8">AE15</f>
        <v>43223</v>
      </c>
      <c r="AF36" s="254"/>
      <c r="AG36" s="254"/>
      <c r="AH36" s="254"/>
      <c r="AI36" s="254"/>
      <c r="AJ36" s="254"/>
      <c r="AK36" s="254"/>
      <c r="AL36" s="254">
        <f t="shared" ref="AL36" si="9">AL15</f>
        <v>43224</v>
      </c>
      <c r="AM36" s="254"/>
      <c r="AN36" s="254"/>
      <c r="AO36" s="254"/>
      <c r="AP36" s="254"/>
      <c r="AQ36" s="254"/>
      <c r="AR36" s="254"/>
      <c r="AS36" s="254">
        <f t="shared" ref="AS36" si="10">AS15</f>
        <v>43225</v>
      </c>
      <c r="AT36" s="254"/>
      <c r="AU36" s="254"/>
      <c r="AV36" s="254"/>
      <c r="AW36" s="254"/>
      <c r="AX36" s="254"/>
      <c r="AY36" s="254"/>
      <c r="AZ36" s="254">
        <f t="shared" ref="AZ36" si="11">AZ15</f>
        <v>43226</v>
      </c>
      <c r="BA36" s="254"/>
      <c r="BB36" s="254"/>
      <c r="BC36" s="254"/>
      <c r="BD36" s="254"/>
      <c r="BE36" s="254"/>
      <c r="BF36" s="254"/>
      <c r="BH36" s="350" t="s">
        <v>52</v>
      </c>
      <c r="BI36" s="350"/>
      <c r="BJ36" s="350"/>
      <c r="BK36" s="350"/>
      <c r="BL36" s="350"/>
      <c r="BM36" s="350"/>
      <c r="BN36" s="350"/>
      <c r="BO36" s="350"/>
      <c r="BP36" s="350"/>
      <c r="BR36" s="133"/>
    </row>
    <row r="37" spans="1:72" ht="24" customHeight="1" thickTop="1">
      <c r="A37" s="133"/>
      <c r="C37" s="305" t="s">
        <v>4</v>
      </c>
      <c r="D37" s="306"/>
      <c r="E37" s="306"/>
      <c r="F37" s="306"/>
      <c r="G37" s="306"/>
      <c r="H37" s="306"/>
      <c r="I37" s="306"/>
      <c r="J37" s="307"/>
      <c r="K37" s="307"/>
      <c r="L37" s="307"/>
      <c r="M37" s="307"/>
      <c r="N37" s="307"/>
      <c r="O37" s="307"/>
      <c r="P37" s="307"/>
      <c r="Q37" s="317" t="str">
        <f>IF(J39=0,"",J39)</f>
        <v/>
      </c>
      <c r="R37" s="268"/>
      <c r="S37" s="268"/>
      <c r="T37" s="268"/>
      <c r="U37" s="268"/>
      <c r="V37" s="269" t="s">
        <v>68</v>
      </c>
      <c r="W37" s="270"/>
      <c r="X37" s="317" t="str">
        <f>IF(Q39=0,"",Q39)</f>
        <v/>
      </c>
      <c r="Y37" s="268"/>
      <c r="Z37" s="268"/>
      <c r="AA37" s="268"/>
      <c r="AB37" s="268"/>
      <c r="AC37" s="269" t="s">
        <v>68</v>
      </c>
      <c r="AD37" s="269"/>
      <c r="AE37" s="382"/>
      <c r="AF37" s="307"/>
      <c r="AG37" s="307"/>
      <c r="AH37" s="307"/>
      <c r="AI37" s="307"/>
      <c r="AJ37" s="307"/>
      <c r="AK37" s="307"/>
      <c r="AL37" s="317" t="str">
        <f>IF(AE39=0,"",AE39)</f>
        <v/>
      </c>
      <c r="AM37" s="268"/>
      <c r="AN37" s="268"/>
      <c r="AO37" s="268"/>
      <c r="AP37" s="268"/>
      <c r="AQ37" s="269" t="s">
        <v>68</v>
      </c>
      <c r="AR37" s="270"/>
      <c r="AS37" s="317" t="str">
        <f>IF(AL39=0,"",AL39)</f>
        <v/>
      </c>
      <c r="AT37" s="268"/>
      <c r="AU37" s="268"/>
      <c r="AV37" s="268"/>
      <c r="AW37" s="268"/>
      <c r="AX37" s="269" t="s">
        <v>68</v>
      </c>
      <c r="AY37" s="270"/>
      <c r="AZ37" s="317" t="str">
        <f>IF(AS39=0,"",AS39)</f>
        <v/>
      </c>
      <c r="BA37" s="268"/>
      <c r="BB37" s="268"/>
      <c r="BC37" s="268"/>
      <c r="BD37" s="268"/>
      <c r="BE37" s="269" t="s">
        <v>68</v>
      </c>
      <c r="BF37" s="270"/>
      <c r="BH37" s="351" t="str">
        <f>IF(AND(C31="",AH31=""),"",IF(C31="○",IF(AH31="○","どちらか１つに○",IF(SUM(J39:AY39)&lt;=0,"",3800*SUM(J39:AY39)+10000*BT37)),IF(AH31="○",IF(SUM(J39:AY39)&lt;=0,"",7000*SUM(J39:AY39)))))</f>
        <v/>
      </c>
      <c r="BI37" s="351"/>
      <c r="BJ37" s="351"/>
      <c r="BK37" s="351"/>
      <c r="BL37" s="351"/>
      <c r="BM37" s="351"/>
      <c r="BN37" s="351"/>
      <c r="BO37" s="351"/>
      <c r="BP37" s="351"/>
      <c r="BR37" s="133"/>
      <c r="BT37" s="22">
        <f>COUNTIF(J39:AY39,"&gt;0")</f>
        <v>0</v>
      </c>
    </row>
    <row r="38" spans="1:72" ht="24" customHeight="1">
      <c r="A38" s="133"/>
      <c r="C38" s="305" t="s">
        <v>5</v>
      </c>
      <c r="D38" s="306"/>
      <c r="E38" s="306"/>
      <c r="F38" s="306"/>
      <c r="G38" s="306"/>
      <c r="H38" s="306"/>
      <c r="I38" s="306"/>
      <c r="J38" s="317" t="str">
        <f>IF(J39=0,"",J39)</f>
        <v/>
      </c>
      <c r="K38" s="268"/>
      <c r="L38" s="268"/>
      <c r="M38" s="268"/>
      <c r="N38" s="268"/>
      <c r="O38" s="269" t="s">
        <v>68</v>
      </c>
      <c r="P38" s="270"/>
      <c r="Q38" s="317" t="str">
        <f>IF(Q39=0,"",Q39)</f>
        <v/>
      </c>
      <c r="R38" s="268"/>
      <c r="S38" s="268"/>
      <c r="T38" s="268"/>
      <c r="U38" s="268"/>
      <c r="V38" s="269" t="s">
        <v>68</v>
      </c>
      <c r="W38" s="270"/>
      <c r="X38" s="320"/>
      <c r="Y38" s="321"/>
      <c r="Z38" s="321"/>
      <c r="AA38" s="321"/>
      <c r="AB38" s="321"/>
      <c r="AC38" s="322"/>
      <c r="AD38" s="324"/>
      <c r="AE38" s="267" t="str">
        <f>IF(AE39=0,"",AE39)</f>
        <v/>
      </c>
      <c r="AF38" s="268"/>
      <c r="AG38" s="268"/>
      <c r="AH38" s="268"/>
      <c r="AI38" s="268"/>
      <c r="AJ38" s="269" t="s">
        <v>68</v>
      </c>
      <c r="AK38" s="270"/>
      <c r="AL38" s="317" t="str">
        <f>IF(AL39=0,"",AL39)</f>
        <v/>
      </c>
      <c r="AM38" s="268"/>
      <c r="AN38" s="268"/>
      <c r="AO38" s="268"/>
      <c r="AP38" s="268"/>
      <c r="AQ38" s="269" t="s">
        <v>68</v>
      </c>
      <c r="AR38" s="270"/>
      <c r="AS38" s="317" t="str">
        <f>IF(AS39=0,"",AS39)</f>
        <v/>
      </c>
      <c r="AT38" s="268"/>
      <c r="AU38" s="268"/>
      <c r="AV38" s="268"/>
      <c r="AW38" s="268"/>
      <c r="AX38" s="269" t="s">
        <v>68</v>
      </c>
      <c r="AY38" s="270"/>
      <c r="AZ38" s="320"/>
      <c r="BA38" s="321"/>
      <c r="BB38" s="321"/>
      <c r="BC38" s="321"/>
      <c r="BD38" s="321"/>
      <c r="BE38" s="322"/>
      <c r="BF38" s="324"/>
      <c r="BJ38" s="150"/>
      <c r="BK38" s="150"/>
      <c r="BL38" s="150"/>
      <c r="BM38" s="150"/>
      <c r="BN38" s="150"/>
      <c r="BO38" s="148"/>
      <c r="BP38" s="148"/>
      <c r="BR38" s="133"/>
    </row>
    <row r="39" spans="1:72" ht="24" customHeight="1">
      <c r="A39" s="133"/>
      <c r="C39" s="305" t="s">
        <v>50</v>
      </c>
      <c r="D39" s="306"/>
      <c r="E39" s="306"/>
      <c r="F39" s="306"/>
      <c r="G39" s="306"/>
      <c r="H39" s="306"/>
      <c r="I39" s="306"/>
      <c r="J39" s="255" t="str">
        <f>IF(SUM(J40:N42)=0,"",SUM(J40:N42))</f>
        <v/>
      </c>
      <c r="K39" s="256"/>
      <c r="L39" s="256"/>
      <c r="M39" s="256"/>
      <c r="N39" s="256"/>
      <c r="O39" s="279" t="s">
        <v>69</v>
      </c>
      <c r="P39" s="280"/>
      <c r="Q39" s="255" t="str">
        <f>IF(SUM(Q40:U42)=0,"",SUM(Q40:U42))</f>
        <v/>
      </c>
      <c r="R39" s="256"/>
      <c r="S39" s="256"/>
      <c r="T39" s="256"/>
      <c r="U39" s="256"/>
      <c r="V39" s="279" t="s">
        <v>69</v>
      </c>
      <c r="W39" s="280"/>
      <c r="X39" s="320"/>
      <c r="Y39" s="321"/>
      <c r="Z39" s="321"/>
      <c r="AA39" s="321"/>
      <c r="AB39" s="321"/>
      <c r="AC39" s="322"/>
      <c r="AD39" s="323"/>
      <c r="AE39" s="277" t="str">
        <f>IF(SUM(AE40:AI42)=0,"",SUM(AE40:AI42))</f>
        <v/>
      </c>
      <c r="AF39" s="278"/>
      <c r="AG39" s="278"/>
      <c r="AH39" s="278"/>
      <c r="AI39" s="278"/>
      <c r="AJ39" s="279" t="s">
        <v>69</v>
      </c>
      <c r="AK39" s="280"/>
      <c r="AL39" s="255" t="str">
        <f>IF(SUM(AL40:AP42)=0,"",SUM(AL40:AP42))</f>
        <v/>
      </c>
      <c r="AM39" s="256"/>
      <c r="AN39" s="256"/>
      <c r="AO39" s="256"/>
      <c r="AP39" s="256"/>
      <c r="AQ39" s="279" t="s">
        <v>69</v>
      </c>
      <c r="AR39" s="280"/>
      <c r="AS39" s="255" t="str">
        <f>IF(SUM(AS40:AW42)=0,"",SUM(AS40:AW42))</f>
        <v/>
      </c>
      <c r="AT39" s="256"/>
      <c r="AU39" s="256"/>
      <c r="AV39" s="256"/>
      <c r="AW39" s="256"/>
      <c r="AX39" s="279" t="s">
        <v>69</v>
      </c>
      <c r="AY39" s="280"/>
      <c r="AZ39" s="320"/>
      <c r="BA39" s="321"/>
      <c r="BB39" s="321"/>
      <c r="BC39" s="321"/>
      <c r="BD39" s="321"/>
      <c r="BE39" s="322"/>
      <c r="BF39" s="324"/>
      <c r="BJ39" s="150"/>
      <c r="BK39" s="150"/>
      <c r="BL39" s="150"/>
      <c r="BM39" s="150"/>
      <c r="BN39" s="150"/>
      <c r="BO39" s="148"/>
      <c r="BP39" s="148"/>
      <c r="BR39" s="133"/>
    </row>
    <row r="40" spans="1:72" s="37" customFormat="1" ht="24" customHeight="1">
      <c r="A40" s="133"/>
      <c r="C40" s="331" t="s">
        <v>93</v>
      </c>
      <c r="D40" s="332"/>
      <c r="E40" s="325" t="s">
        <v>94</v>
      </c>
      <c r="F40" s="326"/>
      <c r="G40" s="326"/>
      <c r="H40" s="326"/>
      <c r="I40" s="327"/>
      <c r="J40" s="318"/>
      <c r="K40" s="282"/>
      <c r="L40" s="282"/>
      <c r="M40" s="282"/>
      <c r="N40" s="282"/>
      <c r="O40" s="283" t="s">
        <v>69</v>
      </c>
      <c r="P40" s="284"/>
      <c r="Q40" s="318"/>
      <c r="R40" s="282"/>
      <c r="S40" s="282"/>
      <c r="T40" s="282"/>
      <c r="U40" s="282"/>
      <c r="V40" s="283" t="s">
        <v>69</v>
      </c>
      <c r="W40" s="284"/>
      <c r="X40" s="360" t="s">
        <v>96</v>
      </c>
      <c r="Y40" s="361"/>
      <c r="Z40" s="361"/>
      <c r="AA40" s="361"/>
      <c r="AB40" s="361"/>
      <c r="AC40" s="361"/>
      <c r="AD40" s="362"/>
      <c r="AE40" s="281"/>
      <c r="AF40" s="282"/>
      <c r="AG40" s="282"/>
      <c r="AH40" s="282"/>
      <c r="AI40" s="282"/>
      <c r="AJ40" s="283" t="s">
        <v>69</v>
      </c>
      <c r="AK40" s="284"/>
      <c r="AL40" s="318"/>
      <c r="AM40" s="282"/>
      <c r="AN40" s="282"/>
      <c r="AO40" s="282"/>
      <c r="AP40" s="282"/>
      <c r="AQ40" s="283" t="s">
        <v>69</v>
      </c>
      <c r="AR40" s="284"/>
      <c r="AS40" s="318"/>
      <c r="AT40" s="282"/>
      <c r="AU40" s="282"/>
      <c r="AV40" s="282"/>
      <c r="AW40" s="282"/>
      <c r="AX40" s="283" t="s">
        <v>69</v>
      </c>
      <c r="AY40" s="284"/>
      <c r="AZ40" s="360" t="s">
        <v>96</v>
      </c>
      <c r="BA40" s="361"/>
      <c r="BB40" s="361"/>
      <c r="BC40" s="361"/>
      <c r="BD40" s="361"/>
      <c r="BE40" s="361"/>
      <c r="BF40" s="362"/>
      <c r="BJ40" s="143"/>
      <c r="BK40" s="143"/>
      <c r="BL40" s="143"/>
      <c r="BM40" s="143"/>
      <c r="BN40" s="143"/>
      <c r="BO40" s="143"/>
      <c r="BP40" s="143"/>
      <c r="BR40" s="133"/>
    </row>
    <row r="41" spans="1:72" s="37" customFormat="1" ht="24" customHeight="1">
      <c r="A41" s="133"/>
      <c r="C41" s="333"/>
      <c r="D41" s="334"/>
      <c r="E41" s="328" t="s">
        <v>109</v>
      </c>
      <c r="F41" s="329"/>
      <c r="G41" s="329"/>
      <c r="H41" s="329"/>
      <c r="I41" s="330"/>
      <c r="J41" s="319"/>
      <c r="K41" s="286"/>
      <c r="L41" s="286"/>
      <c r="M41" s="286"/>
      <c r="N41" s="286"/>
      <c r="O41" s="271" t="s">
        <v>69</v>
      </c>
      <c r="P41" s="272"/>
      <c r="Q41" s="319"/>
      <c r="R41" s="286"/>
      <c r="S41" s="286"/>
      <c r="T41" s="286"/>
      <c r="U41" s="286"/>
      <c r="V41" s="271" t="s">
        <v>69</v>
      </c>
      <c r="W41" s="272"/>
      <c r="X41" s="363"/>
      <c r="Y41" s="364"/>
      <c r="Z41" s="364"/>
      <c r="AA41" s="364"/>
      <c r="AB41" s="364"/>
      <c r="AC41" s="364"/>
      <c r="AD41" s="365"/>
      <c r="AE41" s="285"/>
      <c r="AF41" s="286"/>
      <c r="AG41" s="286"/>
      <c r="AH41" s="286"/>
      <c r="AI41" s="286"/>
      <c r="AJ41" s="271" t="s">
        <v>69</v>
      </c>
      <c r="AK41" s="272"/>
      <c r="AL41" s="319"/>
      <c r="AM41" s="286"/>
      <c r="AN41" s="286"/>
      <c r="AO41" s="286"/>
      <c r="AP41" s="286"/>
      <c r="AQ41" s="271" t="s">
        <v>69</v>
      </c>
      <c r="AR41" s="272"/>
      <c r="AS41" s="319"/>
      <c r="AT41" s="286"/>
      <c r="AU41" s="286"/>
      <c r="AV41" s="286"/>
      <c r="AW41" s="286"/>
      <c r="AX41" s="271" t="s">
        <v>69</v>
      </c>
      <c r="AY41" s="272"/>
      <c r="AZ41" s="363"/>
      <c r="BA41" s="364"/>
      <c r="BB41" s="364"/>
      <c r="BC41" s="364"/>
      <c r="BD41" s="364"/>
      <c r="BE41" s="364"/>
      <c r="BF41" s="365"/>
      <c r="BJ41" s="143"/>
      <c r="BK41" s="143"/>
      <c r="BL41" s="143"/>
      <c r="BM41" s="143"/>
      <c r="BN41" s="143"/>
      <c r="BO41" s="143"/>
      <c r="BP41" s="143"/>
      <c r="BR41" s="133"/>
    </row>
    <row r="42" spans="1:72" s="37" customFormat="1" ht="24" customHeight="1">
      <c r="A42" s="133"/>
      <c r="C42" s="335"/>
      <c r="D42" s="336"/>
      <c r="E42" s="337" t="s">
        <v>95</v>
      </c>
      <c r="F42" s="338"/>
      <c r="G42" s="338"/>
      <c r="H42" s="338"/>
      <c r="I42" s="339"/>
      <c r="J42" s="273"/>
      <c r="K42" s="264"/>
      <c r="L42" s="264"/>
      <c r="M42" s="264"/>
      <c r="N42" s="264"/>
      <c r="O42" s="265" t="s">
        <v>69</v>
      </c>
      <c r="P42" s="266"/>
      <c r="Q42" s="273"/>
      <c r="R42" s="264"/>
      <c r="S42" s="264"/>
      <c r="T42" s="264"/>
      <c r="U42" s="264"/>
      <c r="V42" s="265" t="s">
        <v>69</v>
      </c>
      <c r="W42" s="266"/>
      <c r="X42" s="366"/>
      <c r="Y42" s="367"/>
      <c r="Z42" s="367"/>
      <c r="AA42" s="367"/>
      <c r="AB42" s="367"/>
      <c r="AC42" s="367"/>
      <c r="AD42" s="368"/>
      <c r="AE42" s="263"/>
      <c r="AF42" s="264"/>
      <c r="AG42" s="264"/>
      <c r="AH42" s="264"/>
      <c r="AI42" s="264"/>
      <c r="AJ42" s="265" t="s">
        <v>69</v>
      </c>
      <c r="AK42" s="266"/>
      <c r="AL42" s="273"/>
      <c r="AM42" s="264"/>
      <c r="AN42" s="264"/>
      <c r="AO42" s="264"/>
      <c r="AP42" s="264"/>
      <c r="AQ42" s="265" t="s">
        <v>69</v>
      </c>
      <c r="AR42" s="266"/>
      <c r="AS42" s="273"/>
      <c r="AT42" s="264"/>
      <c r="AU42" s="264"/>
      <c r="AV42" s="264"/>
      <c r="AW42" s="264"/>
      <c r="AX42" s="265" t="s">
        <v>69</v>
      </c>
      <c r="AY42" s="266"/>
      <c r="AZ42" s="366"/>
      <c r="BA42" s="367"/>
      <c r="BB42" s="367"/>
      <c r="BC42" s="367"/>
      <c r="BD42" s="367"/>
      <c r="BE42" s="367"/>
      <c r="BF42" s="368"/>
      <c r="BJ42" s="143"/>
      <c r="BK42" s="143"/>
      <c r="BL42" s="143"/>
      <c r="BM42" s="143"/>
      <c r="BN42" s="143"/>
      <c r="BO42" s="143"/>
      <c r="BP42" s="143"/>
      <c r="BR42" s="133"/>
    </row>
    <row r="43" spans="1:72" ht="5.25" customHeight="1">
      <c r="A43" s="133"/>
      <c r="AJ43" s="130"/>
      <c r="AK43" s="131"/>
      <c r="AL43" s="131"/>
      <c r="AM43" s="131"/>
      <c r="AN43" s="131"/>
      <c r="AO43" s="131"/>
      <c r="AP43" s="131"/>
      <c r="AQ43" s="131"/>
      <c r="AR43" s="131"/>
      <c r="AS43" s="131"/>
      <c r="AT43" s="151"/>
      <c r="AU43" s="151"/>
      <c r="BI43" s="37"/>
      <c r="BJ43" s="143"/>
      <c r="BK43" s="143"/>
      <c r="BL43" s="6"/>
      <c r="BM43" s="6"/>
      <c r="BN43" s="6"/>
      <c r="BO43" s="6"/>
      <c r="BP43" s="6"/>
      <c r="BQ43" s="6"/>
      <c r="BR43" s="133"/>
      <c r="BS43" s="6"/>
      <c r="BT43" s="6"/>
    </row>
    <row r="44" spans="1:72" ht="13.5" customHeight="1">
      <c r="A44" s="133"/>
      <c r="B44" s="6"/>
      <c r="C44" s="10"/>
      <c r="D44" s="64" t="s">
        <v>7</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131"/>
      <c r="AK44" s="131"/>
      <c r="AL44" s="131"/>
      <c r="AM44" s="131"/>
      <c r="AN44" s="131"/>
      <c r="AO44" s="131"/>
      <c r="AP44" s="131"/>
      <c r="AQ44" s="131"/>
      <c r="AR44" s="131"/>
      <c r="AS44" s="131"/>
      <c r="AT44" s="6"/>
      <c r="AU44" s="6"/>
      <c r="BI44" s="37"/>
      <c r="BJ44" s="143"/>
      <c r="BK44" s="143"/>
      <c r="BR44" s="133"/>
    </row>
    <row r="45" spans="1:72" ht="7.5" customHeight="1">
      <c r="A45" s="133"/>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6"/>
      <c r="AU45" s="6"/>
      <c r="BI45" s="37"/>
      <c r="BJ45" s="143"/>
      <c r="BK45" s="143"/>
      <c r="BR45" s="133"/>
    </row>
    <row r="46" spans="1:72" ht="21">
      <c r="A46" s="133"/>
      <c r="B46" s="131"/>
      <c r="C46" s="389" t="s">
        <v>2457</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1"/>
      <c r="BR46" s="133"/>
    </row>
    <row r="47" spans="1:72">
      <c r="A47" s="133"/>
      <c r="B47" s="6"/>
      <c r="C47" s="375"/>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7"/>
      <c r="BR47" s="133"/>
    </row>
    <row r="48" spans="1:72" ht="13.5" customHeight="1">
      <c r="A48" s="133"/>
      <c r="B48" s="6"/>
      <c r="C48" s="375"/>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7"/>
      <c r="BR48" s="133"/>
    </row>
    <row r="49" spans="1:70" s="37" customFormat="1" ht="13.5" customHeight="1">
      <c r="A49" s="133"/>
      <c r="B49" s="6"/>
      <c r="C49" s="375"/>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7"/>
      <c r="BR49" s="133"/>
    </row>
    <row r="50" spans="1:70" ht="13.5" customHeight="1">
      <c r="A50" s="133"/>
      <c r="C50" s="378"/>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80"/>
      <c r="BR50" s="133"/>
    </row>
    <row r="51" spans="1:70" ht="13.5" customHeight="1">
      <c r="A51" s="133"/>
      <c r="H51" s="21"/>
      <c r="I51" s="37"/>
      <c r="J51" s="37"/>
      <c r="K51" s="37"/>
      <c r="L51" s="62"/>
      <c r="M51" s="12"/>
      <c r="N51" s="12"/>
      <c r="O51" s="12"/>
      <c r="P51" s="12"/>
      <c r="Q51" s="12"/>
      <c r="R51" s="12"/>
      <c r="S51" s="12"/>
      <c r="T51" s="12"/>
      <c r="U51" s="12"/>
      <c r="V51" s="28"/>
      <c r="W51" s="28"/>
      <c r="X51" s="28"/>
      <c r="Y51" s="28"/>
      <c r="Z51" s="28"/>
      <c r="AA51" s="28"/>
      <c r="AB51" s="28"/>
      <c r="AC51" s="28"/>
      <c r="AD51" s="28"/>
      <c r="AE51" s="28"/>
      <c r="AF51" s="28"/>
      <c r="AG51" s="28"/>
      <c r="AI51" s="21"/>
      <c r="AM51" s="62"/>
      <c r="BR51" s="133"/>
    </row>
    <row r="52" spans="1:70" ht="14.25" customHeight="1">
      <c r="A52" s="133"/>
      <c r="B52" s="133"/>
      <c r="C52" s="133"/>
      <c r="D52" s="133"/>
      <c r="E52" s="133"/>
      <c r="F52" s="133"/>
      <c r="G52" s="133"/>
      <c r="H52" s="133"/>
      <c r="I52" s="133"/>
      <c r="J52" s="133"/>
      <c r="K52" s="133"/>
      <c r="L52" s="133"/>
      <c r="M52" s="133"/>
      <c r="N52" s="133"/>
      <c r="O52" s="133"/>
      <c r="P52" s="133"/>
      <c r="Q52" s="133"/>
      <c r="R52" s="133"/>
      <c r="S52" s="133"/>
      <c r="T52" s="133"/>
      <c r="U52" s="381" t="s">
        <v>92</v>
      </c>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133"/>
      <c r="AZ52" s="133"/>
      <c r="BA52" s="133"/>
      <c r="BB52" s="133"/>
      <c r="BC52" s="133"/>
      <c r="BD52" s="133"/>
      <c r="BE52" s="133"/>
      <c r="BF52" s="133"/>
      <c r="BG52" s="133"/>
      <c r="BH52" s="133"/>
      <c r="BI52" s="133"/>
      <c r="BJ52" s="133"/>
      <c r="BK52" s="133"/>
      <c r="BL52" s="133"/>
      <c r="BM52" s="133"/>
      <c r="BN52" s="133"/>
      <c r="BO52" s="133"/>
      <c r="BP52" s="133"/>
      <c r="BQ52" s="133"/>
      <c r="BR52" s="133"/>
    </row>
    <row r="53" spans="1:70">
      <c r="A53" s="15"/>
      <c r="B53" s="15"/>
      <c r="C53" s="15"/>
      <c r="D53" s="129" t="s">
        <v>41</v>
      </c>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29" t="s">
        <v>41</v>
      </c>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R53" s="15"/>
    </row>
    <row r="54" spans="1:70">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R54" s="15"/>
    </row>
  </sheetData>
  <mergeCells count="252">
    <mergeCell ref="C47:BP47"/>
    <mergeCell ref="C48:BP48"/>
    <mergeCell ref="C49:BP49"/>
    <mergeCell ref="C50:BP50"/>
    <mergeCell ref="U52:AX52"/>
    <mergeCell ref="X40:AD42"/>
    <mergeCell ref="AE37:AK37"/>
    <mergeCell ref="AK31:BF31"/>
    <mergeCell ref="AK32:BF32"/>
    <mergeCell ref="F32:AD32"/>
    <mergeCell ref="F33:AD33"/>
    <mergeCell ref="AK33:BF33"/>
    <mergeCell ref="AK34:BF34"/>
    <mergeCell ref="C46:BP46"/>
    <mergeCell ref="AS39:AW39"/>
    <mergeCell ref="AX39:AY39"/>
    <mergeCell ref="AS40:AW40"/>
    <mergeCell ref="AX40:AY40"/>
    <mergeCell ref="AS41:AW41"/>
    <mergeCell ref="AX41:AY41"/>
    <mergeCell ref="AS42:AW42"/>
    <mergeCell ref="AX42:AY42"/>
    <mergeCell ref="AZ36:BF36"/>
    <mergeCell ref="AZ37:BD37"/>
    <mergeCell ref="BE37:BF37"/>
    <mergeCell ref="AZ38:BD38"/>
    <mergeCell ref="BE38:BF38"/>
    <mergeCell ref="AZ39:BD39"/>
    <mergeCell ref="BE39:BF39"/>
    <mergeCell ref="AZ40:BF42"/>
    <mergeCell ref="J6:BP6"/>
    <mergeCell ref="S5:BP5"/>
    <mergeCell ref="J4:BP4"/>
    <mergeCell ref="AF9:AT9"/>
    <mergeCell ref="AF10:AT10"/>
    <mergeCell ref="AU9:BA9"/>
    <mergeCell ref="AU10:BA10"/>
    <mergeCell ref="BB9:BP9"/>
    <mergeCell ref="BB10:BP10"/>
    <mergeCell ref="BH16:BP16"/>
    <mergeCell ref="BH17:BP17"/>
    <mergeCell ref="AS24:AW24"/>
    <mergeCell ref="AX24:AY24"/>
    <mergeCell ref="AZ22:BF22"/>
    <mergeCell ref="AZ23:BD23"/>
    <mergeCell ref="BE23:BF23"/>
    <mergeCell ref="AZ24:BD24"/>
    <mergeCell ref="BE24:BF24"/>
    <mergeCell ref="B2:BQ2"/>
    <mergeCell ref="BH36:BP36"/>
    <mergeCell ref="BH37:BP37"/>
    <mergeCell ref="AL37:AP37"/>
    <mergeCell ref="AQ37:AR37"/>
    <mergeCell ref="AL38:AP38"/>
    <mergeCell ref="AQ38:AR38"/>
    <mergeCell ref="AS36:AY36"/>
    <mergeCell ref="AS37:AW37"/>
    <mergeCell ref="AX37:AY37"/>
    <mergeCell ref="AS38:AW38"/>
    <mergeCell ref="AX38:AY38"/>
    <mergeCell ref="BH18:BP18"/>
    <mergeCell ref="BH19:BP19"/>
    <mergeCell ref="BH22:BP22"/>
    <mergeCell ref="BH23:BP23"/>
    <mergeCell ref="BH24:BP24"/>
    <mergeCell ref="J7:AI7"/>
    <mergeCell ref="J8:AI8"/>
    <mergeCell ref="AJ7:AP7"/>
    <mergeCell ref="AJ8:AP8"/>
    <mergeCell ref="AQ7:BP7"/>
    <mergeCell ref="AQ8:BP8"/>
    <mergeCell ref="C4:I4"/>
    <mergeCell ref="C5:I6"/>
    <mergeCell ref="C7:I7"/>
    <mergeCell ref="C8:I8"/>
    <mergeCell ref="C9:I9"/>
    <mergeCell ref="C10:I10"/>
    <mergeCell ref="J9:X9"/>
    <mergeCell ref="J10:X10"/>
    <mergeCell ref="Y9:AE9"/>
    <mergeCell ref="Y10:AE10"/>
    <mergeCell ref="E42:I42"/>
    <mergeCell ref="V40:W40"/>
    <mergeCell ref="J42:N42"/>
    <mergeCell ref="O42:P42"/>
    <mergeCell ref="Q42:U42"/>
    <mergeCell ref="V42:W42"/>
    <mergeCell ref="J41:N41"/>
    <mergeCell ref="O41:P41"/>
    <mergeCell ref="J40:N40"/>
    <mergeCell ref="O40:P40"/>
    <mergeCell ref="Q40:U40"/>
    <mergeCell ref="AL39:AP39"/>
    <mergeCell ref="AQ39:AR39"/>
    <mergeCell ref="AL40:AP40"/>
    <mergeCell ref="AQ40:AR40"/>
    <mergeCell ref="AL41:AP41"/>
    <mergeCell ref="C38:I38"/>
    <mergeCell ref="J39:N39"/>
    <mergeCell ref="O39:P39"/>
    <mergeCell ref="Q39:U39"/>
    <mergeCell ref="V39:W39"/>
    <mergeCell ref="X39:AB39"/>
    <mergeCell ref="AC39:AD39"/>
    <mergeCell ref="J38:N38"/>
    <mergeCell ref="O38:P38"/>
    <mergeCell ref="Q38:U38"/>
    <mergeCell ref="V38:W38"/>
    <mergeCell ref="X38:AB38"/>
    <mergeCell ref="AC38:AD38"/>
    <mergeCell ref="Q41:U41"/>
    <mergeCell ref="V41:W41"/>
    <mergeCell ref="C39:I39"/>
    <mergeCell ref="E40:I40"/>
    <mergeCell ref="E41:I41"/>
    <mergeCell ref="C40:D42"/>
    <mergeCell ref="AL24:AP24"/>
    <mergeCell ref="X18:AA18"/>
    <mergeCell ref="V23:W23"/>
    <mergeCell ref="C37:I37"/>
    <mergeCell ref="J37:P37"/>
    <mergeCell ref="C15:I15"/>
    <mergeCell ref="J15:P15"/>
    <mergeCell ref="C31:E31"/>
    <mergeCell ref="F31:AD31"/>
    <mergeCell ref="AH31:AJ31"/>
    <mergeCell ref="Q15:W15"/>
    <mergeCell ref="X15:AD15"/>
    <mergeCell ref="AE15:AK15"/>
    <mergeCell ref="AE18:AH18"/>
    <mergeCell ref="AI18:AK18"/>
    <mergeCell ref="AE19:AH19"/>
    <mergeCell ref="AI19:AK19"/>
    <mergeCell ref="V37:W37"/>
    <mergeCell ref="X37:AB37"/>
    <mergeCell ref="AC37:AD37"/>
    <mergeCell ref="Q37:U37"/>
    <mergeCell ref="Q22:W22"/>
    <mergeCell ref="X22:AD22"/>
    <mergeCell ref="C22:I22"/>
    <mergeCell ref="AE22:AK22"/>
    <mergeCell ref="C18:I18"/>
    <mergeCell ref="C19:I19"/>
    <mergeCell ref="AB18:AD18"/>
    <mergeCell ref="X19:AA19"/>
    <mergeCell ref="AB19:AD19"/>
    <mergeCell ref="J24:N24"/>
    <mergeCell ref="AE24:AI24"/>
    <mergeCell ref="AJ24:AK24"/>
    <mergeCell ref="C36:I36"/>
    <mergeCell ref="J36:P36"/>
    <mergeCell ref="Q36:W36"/>
    <mergeCell ref="X36:AD36"/>
    <mergeCell ref="C24:I24"/>
    <mergeCell ref="C23:I23"/>
    <mergeCell ref="F34:AD34"/>
    <mergeCell ref="J23:N23"/>
    <mergeCell ref="O23:P23"/>
    <mergeCell ref="Q23:U23"/>
    <mergeCell ref="AL18:AO18"/>
    <mergeCell ref="O24:P24"/>
    <mergeCell ref="J18:M18"/>
    <mergeCell ref="J19:M19"/>
    <mergeCell ref="N18:P18"/>
    <mergeCell ref="N19:P19"/>
    <mergeCell ref="Q18:T18"/>
    <mergeCell ref="AC24:AD24"/>
    <mergeCell ref="AP18:AR18"/>
    <mergeCell ref="U18:W18"/>
    <mergeCell ref="U19:W19"/>
    <mergeCell ref="X23:AB23"/>
    <mergeCell ref="AC23:AD23"/>
    <mergeCell ref="AE23:AI23"/>
    <mergeCell ref="AJ23:AK23"/>
    <mergeCell ref="AL19:AO19"/>
    <mergeCell ref="Q24:U24"/>
    <mergeCell ref="V24:W24"/>
    <mergeCell ref="X24:AB24"/>
    <mergeCell ref="AP19:AR19"/>
    <mergeCell ref="Q19:T19"/>
    <mergeCell ref="AL23:AP23"/>
    <mergeCell ref="AQ23:AR23"/>
    <mergeCell ref="J22:P22"/>
    <mergeCell ref="AS22:AY22"/>
    <mergeCell ref="AS23:AW23"/>
    <mergeCell ref="AX23:AY23"/>
    <mergeCell ref="E13:G13"/>
    <mergeCell ref="H13:N13"/>
    <mergeCell ref="S13:U13"/>
    <mergeCell ref="V13:AC13"/>
    <mergeCell ref="AH13:AJ13"/>
    <mergeCell ref="AK13:BF13"/>
    <mergeCell ref="C16:I16"/>
    <mergeCell ref="C17:I17"/>
    <mergeCell ref="X16:AA16"/>
    <mergeCell ref="AB16:AD16"/>
    <mergeCell ref="X17:AA17"/>
    <mergeCell ref="AB17:AD17"/>
    <mergeCell ref="AI17:AK17"/>
    <mergeCell ref="AL16:AO16"/>
    <mergeCell ref="AP16:AR16"/>
    <mergeCell ref="AL17:AO17"/>
    <mergeCell ref="AP17:AR17"/>
    <mergeCell ref="AE16:AH16"/>
    <mergeCell ref="AI16:AK16"/>
    <mergeCell ref="AE17:AH17"/>
    <mergeCell ref="AS15:AY15"/>
    <mergeCell ref="AS16:AV16"/>
    <mergeCell ref="J5:K5"/>
    <mergeCell ref="L5:R5"/>
    <mergeCell ref="J16:M16"/>
    <mergeCell ref="N16:P16"/>
    <mergeCell ref="J17:M17"/>
    <mergeCell ref="Q17:T17"/>
    <mergeCell ref="U17:W17"/>
    <mergeCell ref="N17:P17"/>
    <mergeCell ref="Q16:T16"/>
    <mergeCell ref="U16:W16"/>
    <mergeCell ref="AL15:AR15"/>
    <mergeCell ref="AE42:AI42"/>
    <mergeCell ref="AJ42:AK42"/>
    <mergeCell ref="AE38:AI38"/>
    <mergeCell ref="AJ38:AK38"/>
    <mergeCell ref="AQ41:AR41"/>
    <mergeCell ref="AL42:AP42"/>
    <mergeCell ref="AQ42:AR42"/>
    <mergeCell ref="AW16:AY16"/>
    <mergeCell ref="AS17:AV17"/>
    <mergeCell ref="AW17:AY17"/>
    <mergeCell ref="AS18:AV18"/>
    <mergeCell ref="AW18:AY18"/>
    <mergeCell ref="AS19:AV19"/>
    <mergeCell ref="AW19:AY19"/>
    <mergeCell ref="AL22:AR22"/>
    <mergeCell ref="AQ24:AR24"/>
    <mergeCell ref="AE36:AK36"/>
    <mergeCell ref="AL36:AR36"/>
    <mergeCell ref="AE39:AI39"/>
    <mergeCell ref="AJ39:AK39"/>
    <mergeCell ref="AE40:AI40"/>
    <mergeCell ref="AJ40:AK40"/>
    <mergeCell ref="AE41:AI41"/>
    <mergeCell ref="AJ41:AK41"/>
    <mergeCell ref="AZ15:BF15"/>
    <mergeCell ref="AZ16:BC16"/>
    <mergeCell ref="BD16:BF16"/>
    <mergeCell ref="AZ17:BC17"/>
    <mergeCell ref="BD17:BF17"/>
    <mergeCell ref="AZ18:BC18"/>
    <mergeCell ref="BD18:BF18"/>
    <mergeCell ref="AZ19:BC19"/>
    <mergeCell ref="BD19:BF19"/>
  </mergeCells>
  <phoneticPr fontId="26"/>
  <dataValidations count="4">
    <dataValidation imeMode="off" allowBlank="1" showInputMessage="1" showErrorMessage="1" sqref="AF10 L5:R5 BB10 J7:J8 BE23:BE24 J10 AE23:AE24 O23:O24 J23:J24 V23:V24 Q23:Q24 X23:X24 AC23:AC24 BJ39:BP39 AS23:AS24 AJ23:AJ24 AE16:AE18 J16:J18 Q16:Q18 X16:X18 AX23:AX24 O39:P42 Q39:U39 J39:N39 V39:W42 AZ16:AZ18 AX39:AY42 AZ39:BF39 AS39:AW39 AJ39:AK42 AS16:AS18 AL16:AL18 AL23:AL24 AQ23:AQ24 AZ23:AZ24 AQ7:AQ8 AL39:AP39 AQ39:AR42 X39:AD39"/>
    <dataValidation imeMode="hiragana" allowBlank="1" showInputMessage="1" showErrorMessage="1" sqref="J6"/>
    <dataValidation type="whole" imeMode="off" allowBlank="1" showInputMessage="1" showErrorMessage="1" sqref="J40:N42 Q40:U42 AS40:AW42 AE40:AI42 AL40:AP42">
      <formula1>0</formula1>
      <formula2>99</formula2>
    </dataValidation>
    <dataValidation type="list" allowBlank="1" showInputMessage="1" showErrorMessage="1" sqref="C31:E31 AH13 AH31 S13 E13">
      <formula1>$D$52:$D$53</formula1>
    </dataValidation>
  </dataValidations>
  <pageMargins left="0.69" right="0.22" top="0.22" bottom="0.16" header="0.11" footer="0.11"/>
  <pageSetup paperSize="9" scale="88" fitToHeight="0" orientation="portrait" horizontalDpi="4294967293" verticalDpi="0" r:id="rId1"/>
  <ignoredErrors>
    <ignoredError sqref="J19 Q37:W37 Q38:W38 J38 J39:W39 X37:AD37 AE3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Normal="100" workbookViewId="0">
      <selection activeCell="D10" sqref="D10"/>
    </sheetView>
  </sheetViews>
  <sheetFormatPr defaultRowHeight="13.5"/>
  <cols>
    <col min="1" max="2" width="1.5" style="37" customWidth="1"/>
    <col min="3" max="3" width="2.875" style="37" customWidth="1"/>
    <col min="4" max="4" width="19.625" style="37" customWidth="1"/>
    <col min="5" max="5" width="2.875" style="37" customWidth="1"/>
    <col min="6" max="6" width="19.625" style="37" customWidth="1"/>
    <col min="7" max="7" width="2.875" style="37" customWidth="1"/>
    <col min="8" max="8" width="19.625" style="37" customWidth="1"/>
    <col min="9" max="9" width="2.875" style="37" customWidth="1"/>
    <col min="10" max="10" width="19.625" style="37" customWidth="1"/>
    <col min="11" max="12" width="1.5" style="37" customWidth="1"/>
    <col min="13" max="13" width="4.75" style="37" customWidth="1"/>
    <col min="14" max="14" width="4.25" style="37" customWidth="1"/>
    <col min="15" max="15" width="45.75" style="37" bestFit="1" customWidth="1"/>
    <col min="16" max="16384" width="9" style="37"/>
  </cols>
  <sheetData>
    <row r="1" spans="1:15">
      <c r="B1" s="12"/>
    </row>
    <row r="2" spans="1:15" ht="27" customHeight="1">
      <c r="A2" s="133"/>
      <c r="B2" s="349" t="str">
        <f>大会要項!C1&amp;"　選手名簿"</f>
        <v>九州Jr.ユース（ユース）サッカー交流戦2018　選手名簿</v>
      </c>
      <c r="C2" s="349"/>
      <c r="D2" s="349"/>
      <c r="E2" s="349"/>
      <c r="F2" s="349"/>
      <c r="G2" s="349"/>
      <c r="H2" s="349"/>
      <c r="I2" s="349"/>
      <c r="J2" s="349"/>
      <c r="K2" s="142"/>
      <c r="L2" s="134"/>
    </row>
    <row r="3" spans="1:15" ht="12" customHeight="1">
      <c r="A3" s="133"/>
      <c r="C3" s="36"/>
      <c r="D3" s="36"/>
      <c r="E3" s="36"/>
      <c r="F3" s="36"/>
      <c r="G3" s="36"/>
      <c r="H3" s="36"/>
      <c r="I3" s="36"/>
      <c r="J3" s="36"/>
      <c r="L3" s="133"/>
    </row>
    <row r="4" spans="1:15" ht="30" customHeight="1">
      <c r="A4" s="133"/>
      <c r="C4" s="294" t="s">
        <v>0</v>
      </c>
      <c r="D4" s="295"/>
      <c r="E4" s="395" t="str">
        <f>申込書!J4</f>
        <v/>
      </c>
      <c r="F4" s="396"/>
      <c r="G4" s="396"/>
      <c r="H4" s="396"/>
      <c r="I4" s="396"/>
      <c r="J4" s="397"/>
      <c r="L4" s="133"/>
    </row>
    <row r="5" spans="1:15" ht="30" customHeight="1">
      <c r="A5" s="133"/>
      <c r="C5" s="401" t="s">
        <v>25</v>
      </c>
      <c r="D5" s="402"/>
      <c r="E5" s="398" t="str">
        <f>IF(申込書!L5="","","〒"&amp;申込書!L5&amp;"　"&amp;申込書!J6)</f>
        <v/>
      </c>
      <c r="F5" s="399"/>
      <c r="G5" s="399"/>
      <c r="H5" s="399"/>
      <c r="I5" s="399"/>
      <c r="J5" s="400"/>
      <c r="L5" s="133"/>
      <c r="O5" s="392" t="s">
        <v>2493</v>
      </c>
    </row>
    <row r="6" spans="1:15" ht="30" customHeight="1">
      <c r="A6" s="133"/>
      <c r="C6" s="294" t="s">
        <v>1</v>
      </c>
      <c r="D6" s="295"/>
      <c r="E6" s="393" t="str">
        <f>申込書!J7</f>
        <v/>
      </c>
      <c r="F6" s="394"/>
      <c r="G6" s="294" t="s">
        <v>29</v>
      </c>
      <c r="H6" s="295"/>
      <c r="I6" s="393" t="str">
        <f>申込書!AF9</f>
        <v/>
      </c>
      <c r="J6" s="394"/>
      <c r="L6" s="133"/>
      <c r="O6" s="392"/>
    </row>
    <row r="7" spans="1:15" ht="30" customHeight="1">
      <c r="A7" s="133"/>
      <c r="C7" s="294" t="s">
        <v>28</v>
      </c>
      <c r="D7" s="295"/>
      <c r="E7" s="393" t="str">
        <f>申込書!J9</f>
        <v/>
      </c>
      <c r="F7" s="394"/>
      <c r="G7" s="294" t="s">
        <v>30</v>
      </c>
      <c r="H7" s="295"/>
      <c r="I7" s="393" t="str">
        <f>申込書!BB9</f>
        <v/>
      </c>
      <c r="J7" s="394"/>
      <c r="L7" s="133"/>
    </row>
    <row r="8" spans="1:15" ht="15" customHeight="1">
      <c r="A8" s="133"/>
      <c r="C8" s="6"/>
      <c r="D8" s="6"/>
      <c r="E8" s="6"/>
      <c r="F8" s="6"/>
      <c r="G8" s="6"/>
      <c r="H8" s="6"/>
      <c r="I8" s="6"/>
      <c r="J8" s="6"/>
      <c r="L8" s="133"/>
    </row>
    <row r="9" spans="1:15" ht="14.25">
      <c r="A9" s="133"/>
      <c r="B9" s="156"/>
      <c r="C9" s="159" t="s">
        <v>40</v>
      </c>
      <c r="D9" s="160" t="s">
        <v>1139</v>
      </c>
      <c r="E9" s="159" t="s">
        <v>40</v>
      </c>
      <c r="F9" s="160" t="s">
        <v>1139</v>
      </c>
      <c r="G9" s="159" t="s">
        <v>40</v>
      </c>
      <c r="H9" s="160" t="s">
        <v>1139</v>
      </c>
      <c r="I9" s="159" t="s">
        <v>40</v>
      </c>
      <c r="J9" s="160" t="s">
        <v>1139</v>
      </c>
      <c r="K9" s="6"/>
      <c r="L9" s="133"/>
    </row>
    <row r="10" spans="1:15" ht="30" customHeight="1">
      <c r="A10" s="133"/>
      <c r="B10" s="19"/>
      <c r="C10" s="161">
        <v>1</v>
      </c>
      <c r="D10" s="162"/>
      <c r="E10" s="161">
        <v>21</v>
      </c>
      <c r="F10" s="162"/>
      <c r="G10" s="161">
        <v>41</v>
      </c>
      <c r="H10" s="162"/>
      <c r="I10" s="161">
        <v>61</v>
      </c>
      <c r="J10" s="162"/>
      <c r="K10" s="6"/>
      <c r="L10" s="133"/>
    </row>
    <row r="11" spans="1:15" ht="30" customHeight="1">
      <c r="A11" s="133"/>
      <c r="B11" s="19"/>
      <c r="C11" s="163">
        <v>2</v>
      </c>
      <c r="D11" s="164"/>
      <c r="E11" s="163">
        <v>22</v>
      </c>
      <c r="F11" s="164"/>
      <c r="G11" s="163">
        <v>42</v>
      </c>
      <c r="H11" s="164"/>
      <c r="I11" s="163">
        <v>62</v>
      </c>
      <c r="J11" s="164"/>
      <c r="K11" s="6"/>
      <c r="L11" s="133"/>
    </row>
    <row r="12" spans="1:15" ht="30" customHeight="1">
      <c r="A12" s="133"/>
      <c r="B12" s="19"/>
      <c r="C12" s="163">
        <v>3</v>
      </c>
      <c r="D12" s="164"/>
      <c r="E12" s="163">
        <v>23</v>
      </c>
      <c r="F12" s="164"/>
      <c r="G12" s="163">
        <v>43</v>
      </c>
      <c r="H12" s="164"/>
      <c r="I12" s="163">
        <v>63</v>
      </c>
      <c r="J12" s="164"/>
      <c r="L12" s="133"/>
    </row>
    <row r="13" spans="1:15" ht="30" customHeight="1" thickBot="1">
      <c r="A13" s="133"/>
      <c r="B13" s="19"/>
      <c r="C13" s="163">
        <v>4</v>
      </c>
      <c r="D13" s="164"/>
      <c r="E13" s="163">
        <v>24</v>
      </c>
      <c r="F13" s="164"/>
      <c r="G13" s="163">
        <v>44</v>
      </c>
      <c r="H13" s="164"/>
      <c r="I13" s="163">
        <v>64</v>
      </c>
      <c r="J13" s="164"/>
      <c r="K13" s="149"/>
      <c r="L13" s="133"/>
    </row>
    <row r="14" spans="1:15" ht="30" customHeight="1" thickTop="1" thickBot="1">
      <c r="A14" s="133"/>
      <c r="B14" s="19"/>
      <c r="C14" s="163">
        <v>5</v>
      </c>
      <c r="D14" s="164"/>
      <c r="E14" s="163">
        <v>25</v>
      </c>
      <c r="F14" s="164"/>
      <c r="G14" s="163">
        <v>45</v>
      </c>
      <c r="H14" s="164"/>
      <c r="I14" s="163">
        <v>65</v>
      </c>
      <c r="J14" s="164"/>
      <c r="K14" s="149"/>
      <c r="L14" s="133"/>
    </row>
    <row r="15" spans="1:15" ht="30" customHeight="1" thickTop="1" thickBot="1">
      <c r="A15" s="133"/>
      <c r="B15" s="19"/>
      <c r="C15" s="163">
        <v>6</v>
      </c>
      <c r="D15" s="164"/>
      <c r="E15" s="163">
        <v>26</v>
      </c>
      <c r="F15" s="164"/>
      <c r="G15" s="163">
        <v>46</v>
      </c>
      <c r="H15" s="164"/>
      <c r="I15" s="163">
        <v>66</v>
      </c>
      <c r="J15" s="164"/>
      <c r="K15" s="149"/>
      <c r="L15" s="133"/>
    </row>
    <row r="16" spans="1:15" ht="30" customHeight="1" thickTop="1" thickBot="1">
      <c r="A16" s="133"/>
      <c r="B16" s="19"/>
      <c r="C16" s="163">
        <v>7</v>
      </c>
      <c r="D16" s="164"/>
      <c r="E16" s="163">
        <v>27</v>
      </c>
      <c r="F16" s="164"/>
      <c r="G16" s="163">
        <v>47</v>
      </c>
      <c r="H16" s="164"/>
      <c r="I16" s="163">
        <v>67</v>
      </c>
      <c r="J16" s="164"/>
      <c r="K16" s="149"/>
      <c r="L16" s="133"/>
    </row>
    <row r="17" spans="1:12" ht="30" customHeight="1" thickTop="1" thickBot="1">
      <c r="A17" s="133"/>
      <c r="B17" s="19"/>
      <c r="C17" s="163">
        <v>8</v>
      </c>
      <c r="D17" s="164"/>
      <c r="E17" s="163">
        <v>28</v>
      </c>
      <c r="F17" s="164"/>
      <c r="G17" s="163">
        <v>48</v>
      </c>
      <c r="H17" s="164"/>
      <c r="I17" s="163">
        <v>68</v>
      </c>
      <c r="J17" s="164"/>
      <c r="K17" s="149"/>
      <c r="L17" s="133"/>
    </row>
    <row r="18" spans="1:12" ht="30" customHeight="1" thickTop="1" thickBot="1">
      <c r="A18" s="133"/>
      <c r="B18" s="157"/>
      <c r="C18" s="163">
        <v>9</v>
      </c>
      <c r="D18" s="164"/>
      <c r="E18" s="163">
        <v>29</v>
      </c>
      <c r="F18" s="164"/>
      <c r="G18" s="163">
        <v>49</v>
      </c>
      <c r="H18" s="164"/>
      <c r="I18" s="163">
        <v>69</v>
      </c>
      <c r="J18" s="164"/>
      <c r="K18" s="149"/>
      <c r="L18" s="133"/>
    </row>
    <row r="19" spans="1:12" ht="30" customHeight="1" thickTop="1" thickBot="1">
      <c r="A19" s="133"/>
      <c r="B19" s="157"/>
      <c r="C19" s="163">
        <v>10</v>
      </c>
      <c r="D19" s="164"/>
      <c r="E19" s="163">
        <v>30</v>
      </c>
      <c r="F19" s="164"/>
      <c r="G19" s="163">
        <v>50</v>
      </c>
      <c r="H19" s="164"/>
      <c r="I19" s="163">
        <v>70</v>
      </c>
      <c r="J19" s="164"/>
      <c r="K19" s="149"/>
      <c r="L19" s="133"/>
    </row>
    <row r="20" spans="1:12" ht="30" customHeight="1" thickTop="1" thickBot="1">
      <c r="A20" s="133"/>
      <c r="B20" s="157"/>
      <c r="C20" s="163">
        <v>11</v>
      </c>
      <c r="D20" s="164"/>
      <c r="E20" s="163">
        <v>31</v>
      </c>
      <c r="F20" s="164"/>
      <c r="G20" s="163">
        <v>51</v>
      </c>
      <c r="H20" s="164"/>
      <c r="I20" s="163">
        <v>71</v>
      </c>
      <c r="J20" s="164"/>
      <c r="K20" s="149"/>
      <c r="L20" s="133"/>
    </row>
    <row r="21" spans="1:12" ht="30" customHeight="1" thickTop="1" thickBot="1">
      <c r="A21" s="133"/>
      <c r="B21" s="19"/>
      <c r="C21" s="163">
        <v>12</v>
      </c>
      <c r="D21" s="164"/>
      <c r="E21" s="163">
        <v>32</v>
      </c>
      <c r="F21" s="164"/>
      <c r="G21" s="163">
        <v>52</v>
      </c>
      <c r="H21" s="164"/>
      <c r="I21" s="163">
        <v>72</v>
      </c>
      <c r="J21" s="164"/>
      <c r="K21" s="149"/>
      <c r="L21" s="133"/>
    </row>
    <row r="22" spans="1:12" ht="30" customHeight="1" thickTop="1">
      <c r="A22" s="133"/>
      <c r="B22" s="19"/>
      <c r="C22" s="163">
        <v>13</v>
      </c>
      <c r="D22" s="164"/>
      <c r="E22" s="163">
        <v>33</v>
      </c>
      <c r="F22" s="164"/>
      <c r="G22" s="163">
        <v>53</v>
      </c>
      <c r="H22" s="164"/>
      <c r="I22" s="163">
        <v>73</v>
      </c>
      <c r="J22" s="164"/>
      <c r="L22" s="133"/>
    </row>
    <row r="23" spans="1:12" ht="30" customHeight="1">
      <c r="A23" s="133"/>
      <c r="B23" s="158"/>
      <c r="C23" s="163">
        <v>14</v>
      </c>
      <c r="D23" s="164"/>
      <c r="E23" s="163">
        <v>34</v>
      </c>
      <c r="F23" s="164"/>
      <c r="G23" s="163">
        <v>54</v>
      </c>
      <c r="H23" s="164"/>
      <c r="I23" s="163">
        <v>74</v>
      </c>
      <c r="J23" s="164"/>
      <c r="L23" s="133"/>
    </row>
    <row r="24" spans="1:12" ht="30" customHeight="1">
      <c r="A24" s="133"/>
      <c r="B24" s="19"/>
      <c r="C24" s="163">
        <v>15</v>
      </c>
      <c r="D24" s="164"/>
      <c r="E24" s="163">
        <v>35</v>
      </c>
      <c r="F24" s="164"/>
      <c r="G24" s="163">
        <v>55</v>
      </c>
      <c r="H24" s="164"/>
      <c r="I24" s="163">
        <v>75</v>
      </c>
      <c r="J24" s="164"/>
      <c r="L24" s="133"/>
    </row>
    <row r="25" spans="1:12" ht="30" customHeight="1">
      <c r="A25" s="133"/>
      <c r="B25" s="19"/>
      <c r="C25" s="163">
        <v>16</v>
      </c>
      <c r="D25" s="164"/>
      <c r="E25" s="163">
        <v>36</v>
      </c>
      <c r="F25" s="164"/>
      <c r="G25" s="163">
        <v>56</v>
      </c>
      <c r="H25" s="164"/>
      <c r="I25" s="163">
        <v>76</v>
      </c>
      <c r="J25" s="164"/>
      <c r="L25" s="133"/>
    </row>
    <row r="26" spans="1:12" ht="30" customHeight="1">
      <c r="A26" s="133"/>
      <c r="B26" s="19"/>
      <c r="C26" s="163">
        <v>17</v>
      </c>
      <c r="D26" s="164"/>
      <c r="E26" s="163">
        <v>37</v>
      </c>
      <c r="F26" s="164"/>
      <c r="G26" s="163">
        <v>57</v>
      </c>
      <c r="H26" s="164"/>
      <c r="I26" s="163">
        <v>77</v>
      </c>
      <c r="J26" s="164"/>
      <c r="L26" s="133"/>
    </row>
    <row r="27" spans="1:12" ht="30" customHeight="1">
      <c r="A27" s="133"/>
      <c r="B27" s="19"/>
      <c r="C27" s="163">
        <v>18</v>
      </c>
      <c r="D27" s="164"/>
      <c r="E27" s="163">
        <v>38</v>
      </c>
      <c r="F27" s="164"/>
      <c r="G27" s="163">
        <v>58</v>
      </c>
      <c r="H27" s="164"/>
      <c r="I27" s="163">
        <v>78</v>
      </c>
      <c r="J27" s="164"/>
      <c r="L27" s="133"/>
    </row>
    <row r="28" spans="1:12" ht="30" customHeight="1">
      <c r="A28" s="133"/>
      <c r="B28" s="19"/>
      <c r="C28" s="163">
        <v>19</v>
      </c>
      <c r="D28" s="164"/>
      <c r="E28" s="163">
        <v>39</v>
      </c>
      <c r="F28" s="164"/>
      <c r="G28" s="163">
        <v>59</v>
      </c>
      <c r="H28" s="164"/>
      <c r="I28" s="163">
        <v>79</v>
      </c>
      <c r="J28" s="164"/>
      <c r="L28" s="133"/>
    </row>
    <row r="29" spans="1:12" ht="30" customHeight="1">
      <c r="A29" s="133"/>
      <c r="B29" s="19"/>
      <c r="C29" s="165">
        <v>20</v>
      </c>
      <c r="D29" s="166"/>
      <c r="E29" s="165">
        <v>40</v>
      </c>
      <c r="F29" s="166"/>
      <c r="G29" s="165">
        <v>60</v>
      </c>
      <c r="H29" s="166"/>
      <c r="I29" s="165">
        <v>80</v>
      </c>
      <c r="J29" s="166"/>
      <c r="L29" s="133"/>
    </row>
    <row r="30" spans="1:12" ht="29.25" customHeight="1">
      <c r="A30" s="133"/>
      <c r="B30" s="19"/>
      <c r="C30" s="63"/>
      <c r="D30" s="63" t="s">
        <v>88</v>
      </c>
      <c r="E30" s="63"/>
      <c r="F30" s="63"/>
      <c r="G30" s="63"/>
      <c r="H30" s="63"/>
      <c r="I30" s="63"/>
      <c r="J30" s="63"/>
      <c r="L30" s="133"/>
    </row>
    <row r="31" spans="1:12" ht="34.5" customHeight="1">
      <c r="A31" s="133"/>
      <c r="L31" s="133"/>
    </row>
    <row r="32" spans="1:12" ht="14.25" customHeight="1">
      <c r="A32" s="133"/>
      <c r="B32" s="133"/>
      <c r="C32" s="133"/>
      <c r="D32" s="133"/>
      <c r="E32" s="381" t="s">
        <v>92</v>
      </c>
      <c r="F32" s="381"/>
      <c r="G32" s="381"/>
      <c r="H32" s="381"/>
      <c r="I32" s="133"/>
      <c r="J32" s="133"/>
      <c r="K32" s="133"/>
      <c r="L32" s="133"/>
    </row>
  </sheetData>
  <mergeCells count="15">
    <mergeCell ref="O5:O6"/>
    <mergeCell ref="B2:J2"/>
    <mergeCell ref="E32:H32"/>
    <mergeCell ref="G6:H6"/>
    <mergeCell ref="C6:D6"/>
    <mergeCell ref="I6:J6"/>
    <mergeCell ref="E6:F6"/>
    <mergeCell ref="E4:J4"/>
    <mergeCell ref="E5:J5"/>
    <mergeCell ref="E7:F7"/>
    <mergeCell ref="I7:J7"/>
    <mergeCell ref="G7:H7"/>
    <mergeCell ref="C7:D7"/>
    <mergeCell ref="C4:D4"/>
    <mergeCell ref="C5:D5"/>
  </mergeCells>
  <phoneticPr fontId="26"/>
  <pageMargins left="0.69" right="0.13" top="0.22" bottom="0.16" header="0.11" footer="0.11"/>
  <pageSetup paperSize="9" fitToHeight="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65"/>
  <sheetViews>
    <sheetView showGridLines="0" topLeftCell="A40" zoomScaleNormal="100" workbookViewId="0">
      <selection activeCell="C49" sqref="C49:BP49"/>
    </sheetView>
  </sheetViews>
  <sheetFormatPr defaultRowHeight="13.5"/>
  <cols>
    <col min="1" max="61" width="1.5" style="37" customWidth="1"/>
    <col min="62" max="62" width="1.75" style="37" customWidth="1"/>
    <col min="63" max="72" width="1.5" style="37" customWidth="1"/>
    <col min="73" max="16384" width="9" style="37"/>
  </cols>
  <sheetData>
    <row r="1" spans="1:72">
      <c r="B1" s="12"/>
      <c r="BR1" s="20" t="s">
        <v>1145</v>
      </c>
    </row>
    <row r="2" spans="1:72" ht="27" customHeight="1">
      <c r="A2" s="133"/>
      <c r="B2" s="349" t="str">
        <f>大会要項!C1&amp;"　宿泊確認書及び請求書"</f>
        <v>九州Jr.ユース（ユース）サッカー交流戦2018　宿泊確認書及び請求書</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134"/>
    </row>
    <row r="3" spans="1:72" ht="12" customHeight="1">
      <c r="A3" s="133"/>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BR3" s="133"/>
    </row>
    <row r="4" spans="1:72" ht="24" customHeight="1">
      <c r="A4" s="133"/>
      <c r="C4" s="294" t="s">
        <v>0</v>
      </c>
      <c r="D4" s="295"/>
      <c r="E4" s="295"/>
      <c r="F4" s="295"/>
      <c r="G4" s="295"/>
      <c r="H4" s="295"/>
      <c r="I4" s="296"/>
      <c r="J4" s="372" t="str">
        <f>申込書!J4</f>
        <v/>
      </c>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R4" s="133"/>
    </row>
    <row r="5" spans="1:72">
      <c r="A5" s="133"/>
      <c r="C5" s="340" t="s">
        <v>25</v>
      </c>
      <c r="D5" s="341"/>
      <c r="E5" s="341"/>
      <c r="F5" s="341"/>
      <c r="G5" s="341"/>
      <c r="H5" s="341"/>
      <c r="I5" s="342"/>
      <c r="J5" s="287" t="s">
        <v>31</v>
      </c>
      <c r="K5" s="288"/>
      <c r="L5" s="289">
        <f>申込書!L5</f>
        <v>0</v>
      </c>
      <c r="M5" s="289"/>
      <c r="N5" s="289"/>
      <c r="O5" s="289"/>
      <c r="P5" s="289"/>
      <c r="Q5" s="289"/>
      <c r="R5" s="290"/>
      <c r="S5" s="370"/>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R5" s="133"/>
    </row>
    <row r="6" spans="1:72" ht="14.25">
      <c r="A6" s="133"/>
      <c r="C6" s="343"/>
      <c r="D6" s="344"/>
      <c r="E6" s="344"/>
      <c r="F6" s="344"/>
      <c r="G6" s="344"/>
      <c r="H6" s="344"/>
      <c r="I6" s="345"/>
      <c r="J6" s="369" t="str">
        <f>申込書!J6</f>
        <v/>
      </c>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R6" s="133"/>
    </row>
    <row r="7" spans="1:72" ht="14.25">
      <c r="A7" s="133"/>
      <c r="C7" s="306" t="s">
        <v>1</v>
      </c>
      <c r="D7" s="306"/>
      <c r="E7" s="306"/>
      <c r="F7" s="306"/>
      <c r="G7" s="306"/>
      <c r="H7" s="306"/>
      <c r="I7" s="306"/>
      <c r="J7" s="357" t="str">
        <f>申込書!J7</f>
        <v/>
      </c>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06" t="s">
        <v>37</v>
      </c>
      <c r="AK7" s="306"/>
      <c r="AL7" s="306"/>
      <c r="AM7" s="306"/>
      <c r="AN7" s="306"/>
      <c r="AO7" s="306"/>
      <c r="AP7" s="306"/>
      <c r="AQ7" s="359" t="str">
        <f>申込書!AQ7</f>
        <v/>
      </c>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R7" s="133"/>
    </row>
    <row r="8" spans="1:72" ht="14.25">
      <c r="A8" s="133"/>
      <c r="C8" s="306" t="s">
        <v>39</v>
      </c>
      <c r="D8" s="306"/>
      <c r="E8" s="306"/>
      <c r="F8" s="306"/>
      <c r="G8" s="306"/>
      <c r="H8" s="306"/>
      <c r="I8" s="306"/>
      <c r="J8" s="358" t="str">
        <f>申込書!J8</f>
        <v/>
      </c>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06" t="s">
        <v>38</v>
      </c>
      <c r="AK8" s="306"/>
      <c r="AL8" s="306"/>
      <c r="AM8" s="306"/>
      <c r="AN8" s="306"/>
      <c r="AO8" s="306"/>
      <c r="AP8" s="306"/>
      <c r="AQ8" s="359" t="str">
        <f>申込書!AQ8</f>
        <v/>
      </c>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R8" s="133"/>
    </row>
    <row r="9" spans="1:72">
      <c r="A9" s="133"/>
      <c r="C9" s="346" t="s">
        <v>28</v>
      </c>
      <c r="D9" s="346"/>
      <c r="E9" s="346"/>
      <c r="F9" s="346"/>
      <c r="G9" s="346"/>
      <c r="H9" s="346"/>
      <c r="I9" s="346"/>
      <c r="J9" s="404" t="str">
        <f>申込書!J9</f>
        <v/>
      </c>
      <c r="K9" s="404"/>
      <c r="L9" s="404"/>
      <c r="M9" s="404"/>
      <c r="N9" s="404"/>
      <c r="O9" s="404"/>
      <c r="P9" s="404"/>
      <c r="Q9" s="404"/>
      <c r="R9" s="404"/>
      <c r="S9" s="404"/>
      <c r="T9" s="404"/>
      <c r="U9" s="404"/>
      <c r="V9" s="404"/>
      <c r="W9" s="404"/>
      <c r="X9" s="404"/>
      <c r="Y9" s="346" t="s">
        <v>1129</v>
      </c>
      <c r="Z9" s="346"/>
      <c r="AA9" s="346"/>
      <c r="AB9" s="346"/>
      <c r="AC9" s="346"/>
      <c r="AD9" s="346"/>
      <c r="AE9" s="346"/>
      <c r="AF9" s="404" t="str">
        <f>申込書!AF9</f>
        <v/>
      </c>
      <c r="AG9" s="404"/>
      <c r="AH9" s="404"/>
      <c r="AI9" s="404"/>
      <c r="AJ9" s="404"/>
      <c r="AK9" s="404"/>
      <c r="AL9" s="404"/>
      <c r="AM9" s="404"/>
      <c r="AN9" s="404"/>
      <c r="AO9" s="404"/>
      <c r="AP9" s="404"/>
      <c r="AQ9" s="404"/>
      <c r="AR9" s="404"/>
      <c r="AS9" s="404"/>
      <c r="AT9" s="404"/>
      <c r="AU9" s="346" t="s">
        <v>1130</v>
      </c>
      <c r="AV9" s="346"/>
      <c r="AW9" s="346"/>
      <c r="AX9" s="346"/>
      <c r="AY9" s="346"/>
      <c r="AZ9" s="346"/>
      <c r="BA9" s="346"/>
      <c r="BB9" s="404" t="str">
        <f>申込書!BB9</f>
        <v/>
      </c>
      <c r="BC9" s="404"/>
      <c r="BD9" s="404"/>
      <c r="BE9" s="404"/>
      <c r="BF9" s="404"/>
      <c r="BG9" s="404"/>
      <c r="BH9" s="404"/>
      <c r="BI9" s="404"/>
      <c r="BJ9" s="404"/>
      <c r="BK9" s="404"/>
      <c r="BL9" s="404"/>
      <c r="BM9" s="404"/>
      <c r="BN9" s="404"/>
      <c r="BO9" s="404"/>
      <c r="BP9" s="404"/>
      <c r="BR9" s="133"/>
    </row>
    <row r="10" spans="1:72">
      <c r="A10" s="133"/>
      <c r="C10" s="347" t="s">
        <v>3</v>
      </c>
      <c r="D10" s="347"/>
      <c r="E10" s="347"/>
      <c r="F10" s="347"/>
      <c r="G10" s="347"/>
      <c r="H10" s="347"/>
      <c r="I10" s="347"/>
      <c r="J10" s="403" t="str">
        <f>申込書!J10</f>
        <v/>
      </c>
      <c r="K10" s="403"/>
      <c r="L10" s="403"/>
      <c r="M10" s="403"/>
      <c r="N10" s="403"/>
      <c r="O10" s="403"/>
      <c r="P10" s="403"/>
      <c r="Q10" s="403"/>
      <c r="R10" s="403"/>
      <c r="S10" s="403"/>
      <c r="T10" s="403"/>
      <c r="U10" s="403"/>
      <c r="V10" s="403"/>
      <c r="W10" s="403"/>
      <c r="X10" s="403"/>
      <c r="Y10" s="347" t="s">
        <v>3</v>
      </c>
      <c r="Z10" s="347"/>
      <c r="AA10" s="347"/>
      <c r="AB10" s="347"/>
      <c r="AC10" s="347"/>
      <c r="AD10" s="347"/>
      <c r="AE10" s="347"/>
      <c r="AF10" s="403" t="str">
        <f>申込書!AF10</f>
        <v/>
      </c>
      <c r="AG10" s="403"/>
      <c r="AH10" s="403"/>
      <c r="AI10" s="403"/>
      <c r="AJ10" s="403"/>
      <c r="AK10" s="403"/>
      <c r="AL10" s="403"/>
      <c r="AM10" s="403"/>
      <c r="AN10" s="403"/>
      <c r="AO10" s="403"/>
      <c r="AP10" s="403"/>
      <c r="AQ10" s="403"/>
      <c r="AR10" s="403"/>
      <c r="AS10" s="403"/>
      <c r="AT10" s="403"/>
      <c r="AU10" s="347" t="s">
        <v>3</v>
      </c>
      <c r="AV10" s="347"/>
      <c r="AW10" s="347"/>
      <c r="AX10" s="347"/>
      <c r="AY10" s="347"/>
      <c r="AZ10" s="347"/>
      <c r="BA10" s="347"/>
      <c r="BB10" s="403" t="str">
        <f>申込書!BB10</f>
        <v/>
      </c>
      <c r="BC10" s="403"/>
      <c r="BD10" s="403"/>
      <c r="BE10" s="403"/>
      <c r="BF10" s="403"/>
      <c r="BG10" s="403"/>
      <c r="BH10" s="403"/>
      <c r="BI10" s="403"/>
      <c r="BJ10" s="403"/>
      <c r="BK10" s="403"/>
      <c r="BL10" s="403"/>
      <c r="BM10" s="403"/>
      <c r="BN10" s="403"/>
      <c r="BO10" s="403"/>
      <c r="BP10" s="403"/>
      <c r="BR10" s="133"/>
    </row>
    <row r="11" spans="1:72" ht="15" customHeight="1">
      <c r="A11" s="13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19"/>
      <c r="AG11" s="6"/>
      <c r="AH11" s="6"/>
      <c r="AI11" s="6"/>
      <c r="BR11" s="133"/>
    </row>
    <row r="12" spans="1:72" ht="15" customHeight="1">
      <c r="A12" s="133"/>
      <c r="B12" s="127" t="s">
        <v>1140</v>
      </c>
      <c r="BK12" s="6"/>
      <c r="BL12" s="6"/>
      <c r="BM12" s="6"/>
      <c r="BN12" s="6"/>
      <c r="BO12" s="6"/>
      <c r="BP12" s="6"/>
      <c r="BQ12" s="6"/>
      <c r="BR12" s="133"/>
      <c r="BS12" s="6"/>
      <c r="BT12" s="6"/>
    </row>
    <row r="13" spans="1:72" ht="15" customHeight="1">
      <c r="A13" s="133"/>
      <c r="C13" s="308"/>
      <c r="D13" s="309"/>
      <c r="E13" s="309"/>
      <c r="F13" s="309"/>
      <c r="G13" s="309"/>
      <c r="H13" s="309"/>
      <c r="I13" s="310"/>
      <c r="J13" s="299">
        <f>申込書!J15</f>
        <v>43218</v>
      </c>
      <c r="K13" s="311"/>
      <c r="L13" s="311"/>
      <c r="M13" s="311"/>
      <c r="N13" s="311"/>
      <c r="O13" s="311"/>
      <c r="P13" s="312"/>
      <c r="Q13" s="254">
        <f>申込書!Q15</f>
        <v>43219</v>
      </c>
      <c r="R13" s="254"/>
      <c r="S13" s="254"/>
      <c r="T13" s="254"/>
      <c r="U13" s="254"/>
      <c r="V13" s="254"/>
      <c r="W13" s="254"/>
      <c r="X13" s="254">
        <f>申込書!X15</f>
        <v>43220</v>
      </c>
      <c r="Y13" s="254"/>
      <c r="Z13" s="254"/>
      <c r="AA13" s="254"/>
      <c r="AB13" s="254"/>
      <c r="AC13" s="254"/>
      <c r="AD13" s="299"/>
      <c r="AE13" s="276">
        <f>申込書!AE15</f>
        <v>43223</v>
      </c>
      <c r="AF13" s="254"/>
      <c r="AG13" s="254"/>
      <c r="AH13" s="254"/>
      <c r="AI13" s="254"/>
      <c r="AJ13" s="254"/>
      <c r="AK13" s="254"/>
      <c r="AL13" s="254">
        <f>申込書!AL15</f>
        <v>43224</v>
      </c>
      <c r="AM13" s="254"/>
      <c r="AN13" s="254"/>
      <c r="AO13" s="254"/>
      <c r="AP13" s="254"/>
      <c r="AQ13" s="254"/>
      <c r="AR13" s="254"/>
      <c r="AS13" s="254">
        <f>申込書!AS15</f>
        <v>43225</v>
      </c>
      <c r="AT13" s="254"/>
      <c r="AU13" s="254"/>
      <c r="AV13" s="254"/>
      <c r="AW13" s="254"/>
      <c r="AX13" s="254"/>
      <c r="AY13" s="254"/>
      <c r="AZ13" s="254">
        <f>申込書!AZ15</f>
        <v>43226</v>
      </c>
      <c r="BA13" s="254"/>
      <c r="BB13" s="254"/>
      <c r="BC13" s="254"/>
      <c r="BD13" s="254"/>
      <c r="BE13" s="254"/>
      <c r="BF13" s="254"/>
      <c r="BK13" s="6"/>
      <c r="BL13" s="7"/>
      <c r="BR13" s="133"/>
    </row>
    <row r="14" spans="1:72" ht="15" customHeight="1" thickBot="1">
      <c r="A14" s="133"/>
      <c r="C14" s="294" t="s">
        <v>1115</v>
      </c>
      <c r="D14" s="295"/>
      <c r="E14" s="295"/>
      <c r="F14" s="295"/>
      <c r="G14" s="295"/>
      <c r="H14" s="295"/>
      <c r="I14" s="296"/>
      <c r="J14" s="405" t="str">
        <f>IF(申込書!J16="","",申込書!J16)</f>
        <v/>
      </c>
      <c r="K14" s="406"/>
      <c r="L14" s="406"/>
      <c r="M14" s="406"/>
      <c r="N14" s="407" t="s">
        <v>70</v>
      </c>
      <c r="O14" s="407"/>
      <c r="P14" s="408"/>
      <c r="Q14" s="405" t="str">
        <f>IF(申込書!Q16="","",申込書!Q16)</f>
        <v/>
      </c>
      <c r="R14" s="406"/>
      <c r="S14" s="406"/>
      <c r="T14" s="406"/>
      <c r="U14" s="407" t="s">
        <v>70</v>
      </c>
      <c r="V14" s="407"/>
      <c r="W14" s="408"/>
      <c r="X14" s="405" t="str">
        <f>IF(申込書!X16="","",申込書!X16)</f>
        <v/>
      </c>
      <c r="Y14" s="406"/>
      <c r="Z14" s="406"/>
      <c r="AA14" s="406"/>
      <c r="AB14" s="407" t="s">
        <v>70</v>
      </c>
      <c r="AC14" s="407"/>
      <c r="AD14" s="407"/>
      <c r="AE14" s="409" t="str">
        <f>IF(申込書!AE16="","",申込書!AE16)</f>
        <v/>
      </c>
      <c r="AF14" s="406"/>
      <c r="AG14" s="406"/>
      <c r="AH14" s="406"/>
      <c r="AI14" s="407" t="s">
        <v>70</v>
      </c>
      <c r="AJ14" s="407"/>
      <c r="AK14" s="408"/>
      <c r="AL14" s="405" t="str">
        <f>IF(申込書!AL16="","",申込書!AL16)</f>
        <v/>
      </c>
      <c r="AM14" s="406"/>
      <c r="AN14" s="406"/>
      <c r="AO14" s="406"/>
      <c r="AP14" s="407" t="s">
        <v>70</v>
      </c>
      <c r="AQ14" s="407"/>
      <c r="AR14" s="408"/>
      <c r="AS14" s="405" t="str">
        <f>IF(申込書!AS16="","",申込書!AS16)</f>
        <v/>
      </c>
      <c r="AT14" s="406"/>
      <c r="AU14" s="406"/>
      <c r="AV14" s="406"/>
      <c r="AW14" s="407" t="s">
        <v>70</v>
      </c>
      <c r="AX14" s="407"/>
      <c r="AY14" s="408"/>
      <c r="AZ14" s="405" t="str">
        <f>IF(申込書!AZ16="","",申込書!AZ16)</f>
        <v/>
      </c>
      <c r="BA14" s="406"/>
      <c r="BB14" s="406"/>
      <c r="BC14" s="406"/>
      <c r="BD14" s="407" t="s">
        <v>70</v>
      </c>
      <c r="BE14" s="407"/>
      <c r="BF14" s="408"/>
      <c r="BH14" s="373" t="s">
        <v>44</v>
      </c>
      <c r="BI14" s="373"/>
      <c r="BJ14" s="373"/>
      <c r="BK14" s="373"/>
      <c r="BL14" s="373"/>
      <c r="BM14" s="373"/>
      <c r="BN14" s="373"/>
      <c r="BO14" s="373"/>
      <c r="BP14" s="373"/>
      <c r="BQ14" s="149"/>
      <c r="BR14" s="133"/>
      <c r="BS14" s="149"/>
    </row>
    <row r="15" spans="1:72" ht="15" customHeight="1" thickTop="1" thickBot="1">
      <c r="A15" s="133"/>
      <c r="C15" s="294" t="s">
        <v>1116</v>
      </c>
      <c r="D15" s="295"/>
      <c r="E15" s="295"/>
      <c r="F15" s="295"/>
      <c r="G15" s="295"/>
      <c r="H15" s="295"/>
      <c r="I15" s="296"/>
      <c r="J15" s="405" t="str">
        <f>IF(申込書!J17="","",申込書!J17)</f>
        <v/>
      </c>
      <c r="K15" s="406"/>
      <c r="L15" s="406"/>
      <c r="M15" s="406"/>
      <c r="N15" s="407" t="s">
        <v>70</v>
      </c>
      <c r="O15" s="407"/>
      <c r="P15" s="408"/>
      <c r="Q15" s="405" t="str">
        <f>IF(申込書!Q17="","",申込書!Q17)</f>
        <v/>
      </c>
      <c r="R15" s="406"/>
      <c r="S15" s="406"/>
      <c r="T15" s="406"/>
      <c r="U15" s="407" t="s">
        <v>70</v>
      </c>
      <c r="V15" s="407"/>
      <c r="W15" s="408"/>
      <c r="X15" s="405" t="str">
        <f>IF(申込書!X17="","",申込書!X17)</f>
        <v/>
      </c>
      <c r="Y15" s="406"/>
      <c r="Z15" s="406"/>
      <c r="AA15" s="406"/>
      <c r="AB15" s="407" t="s">
        <v>70</v>
      </c>
      <c r="AC15" s="407"/>
      <c r="AD15" s="407"/>
      <c r="AE15" s="409" t="str">
        <f>IF(申込書!AE17="","",申込書!AE17)</f>
        <v/>
      </c>
      <c r="AF15" s="406"/>
      <c r="AG15" s="406"/>
      <c r="AH15" s="406"/>
      <c r="AI15" s="407" t="s">
        <v>70</v>
      </c>
      <c r="AJ15" s="407"/>
      <c r="AK15" s="408"/>
      <c r="AL15" s="405" t="str">
        <f>IF(申込書!AL17="","",申込書!AL17)</f>
        <v/>
      </c>
      <c r="AM15" s="406"/>
      <c r="AN15" s="406"/>
      <c r="AO15" s="406"/>
      <c r="AP15" s="407" t="s">
        <v>70</v>
      </c>
      <c r="AQ15" s="407"/>
      <c r="AR15" s="408"/>
      <c r="AS15" s="405" t="str">
        <f>IF(申込書!AS17="","",申込書!AS17)</f>
        <v/>
      </c>
      <c r="AT15" s="406"/>
      <c r="AU15" s="406"/>
      <c r="AV15" s="406"/>
      <c r="AW15" s="407" t="s">
        <v>70</v>
      </c>
      <c r="AX15" s="407"/>
      <c r="AY15" s="408"/>
      <c r="AZ15" s="405" t="str">
        <f>IF(申込書!AZ17="","",申込書!AZ17)</f>
        <v/>
      </c>
      <c r="BA15" s="406"/>
      <c r="BB15" s="406"/>
      <c r="BC15" s="406"/>
      <c r="BD15" s="407" t="s">
        <v>70</v>
      </c>
      <c r="BE15" s="407"/>
      <c r="BF15" s="408"/>
      <c r="BH15" s="374" t="str">
        <f>IF(SUM(J14:BF16)=0,"",SUM(J14:BF16))</f>
        <v/>
      </c>
      <c r="BI15" s="374"/>
      <c r="BJ15" s="374"/>
      <c r="BK15" s="374"/>
      <c r="BL15" s="374"/>
      <c r="BM15" s="374"/>
      <c r="BN15" s="374"/>
      <c r="BO15" s="374"/>
      <c r="BP15" s="374"/>
      <c r="BQ15" s="149"/>
      <c r="BR15" s="133"/>
      <c r="BS15" s="149"/>
    </row>
    <row r="16" spans="1:72" ht="15" customHeight="1" thickTop="1" thickBot="1">
      <c r="A16" s="133"/>
      <c r="C16" s="294" t="s">
        <v>1128</v>
      </c>
      <c r="D16" s="295"/>
      <c r="E16" s="295"/>
      <c r="F16" s="295"/>
      <c r="G16" s="295"/>
      <c r="H16" s="295"/>
      <c r="I16" s="296"/>
      <c r="J16" s="405" t="str">
        <f>IF(申込書!J18="","",申込書!J18)</f>
        <v/>
      </c>
      <c r="K16" s="406"/>
      <c r="L16" s="406"/>
      <c r="M16" s="406"/>
      <c r="N16" s="407" t="s">
        <v>70</v>
      </c>
      <c r="O16" s="407"/>
      <c r="P16" s="408"/>
      <c r="Q16" s="405" t="str">
        <f>IF(申込書!Q18="","",申込書!Q18)</f>
        <v/>
      </c>
      <c r="R16" s="406"/>
      <c r="S16" s="406"/>
      <c r="T16" s="406"/>
      <c r="U16" s="407" t="s">
        <v>70</v>
      </c>
      <c r="V16" s="407"/>
      <c r="W16" s="408"/>
      <c r="X16" s="405" t="str">
        <f>IF(申込書!X18="","",申込書!X18)</f>
        <v/>
      </c>
      <c r="Y16" s="406"/>
      <c r="Z16" s="406"/>
      <c r="AA16" s="406"/>
      <c r="AB16" s="407" t="s">
        <v>70</v>
      </c>
      <c r="AC16" s="407"/>
      <c r="AD16" s="407"/>
      <c r="AE16" s="409" t="str">
        <f>IF(申込書!AE18="","",申込書!AE18)</f>
        <v/>
      </c>
      <c r="AF16" s="406"/>
      <c r="AG16" s="406"/>
      <c r="AH16" s="406"/>
      <c r="AI16" s="407" t="s">
        <v>70</v>
      </c>
      <c r="AJ16" s="407"/>
      <c r="AK16" s="408"/>
      <c r="AL16" s="405" t="str">
        <f>IF(申込書!AL18="","",申込書!AL18)</f>
        <v/>
      </c>
      <c r="AM16" s="406"/>
      <c r="AN16" s="406"/>
      <c r="AO16" s="406"/>
      <c r="AP16" s="407" t="s">
        <v>70</v>
      </c>
      <c r="AQ16" s="407"/>
      <c r="AR16" s="408"/>
      <c r="AS16" s="405" t="str">
        <f>IF(申込書!AS18="","",申込書!AS18)</f>
        <v/>
      </c>
      <c r="AT16" s="406"/>
      <c r="AU16" s="406"/>
      <c r="AV16" s="406"/>
      <c r="AW16" s="407" t="s">
        <v>70</v>
      </c>
      <c r="AX16" s="407"/>
      <c r="AY16" s="408"/>
      <c r="AZ16" s="405" t="str">
        <f>IF(申込書!AZ18="","",申込書!AZ18)</f>
        <v/>
      </c>
      <c r="BA16" s="406"/>
      <c r="BB16" s="406"/>
      <c r="BC16" s="406"/>
      <c r="BD16" s="407" t="s">
        <v>70</v>
      </c>
      <c r="BE16" s="407"/>
      <c r="BF16" s="408"/>
      <c r="BH16" s="352" t="s">
        <v>32</v>
      </c>
      <c r="BI16" s="352"/>
      <c r="BJ16" s="352"/>
      <c r="BK16" s="352"/>
      <c r="BL16" s="352"/>
      <c r="BM16" s="352"/>
      <c r="BN16" s="352"/>
      <c r="BO16" s="352"/>
      <c r="BP16" s="352"/>
      <c r="BQ16" s="149"/>
      <c r="BR16" s="133"/>
      <c r="BS16" s="149"/>
    </row>
    <row r="17" spans="1:72" ht="15" customHeight="1" thickTop="1" thickBot="1">
      <c r="A17" s="133"/>
      <c r="C17" s="294" t="s">
        <v>42</v>
      </c>
      <c r="D17" s="295"/>
      <c r="E17" s="295"/>
      <c r="F17" s="295"/>
      <c r="G17" s="295"/>
      <c r="H17" s="295"/>
      <c r="I17" s="296"/>
      <c r="J17" s="412" t="str">
        <f>IF(申込書!J19="","",申込書!J19)</f>
        <v/>
      </c>
      <c r="K17" s="413"/>
      <c r="L17" s="413"/>
      <c r="M17" s="413"/>
      <c r="N17" s="410" t="s">
        <v>70</v>
      </c>
      <c r="O17" s="410"/>
      <c r="P17" s="411"/>
      <c r="Q17" s="412" t="str">
        <f>IF(申込書!Q19="","",申込書!Q19)</f>
        <v/>
      </c>
      <c r="R17" s="413"/>
      <c r="S17" s="413"/>
      <c r="T17" s="413"/>
      <c r="U17" s="410" t="s">
        <v>70</v>
      </c>
      <c r="V17" s="410"/>
      <c r="W17" s="411"/>
      <c r="X17" s="412" t="str">
        <f>IF(申込書!X19="","",申込書!X19)</f>
        <v/>
      </c>
      <c r="Y17" s="413"/>
      <c r="Z17" s="413"/>
      <c r="AA17" s="413"/>
      <c r="AB17" s="410" t="s">
        <v>70</v>
      </c>
      <c r="AC17" s="410"/>
      <c r="AD17" s="410"/>
      <c r="AE17" s="414" t="str">
        <f>IF(申込書!AE19="","",申込書!AE19)</f>
        <v/>
      </c>
      <c r="AF17" s="413"/>
      <c r="AG17" s="413"/>
      <c r="AH17" s="413"/>
      <c r="AI17" s="410" t="s">
        <v>70</v>
      </c>
      <c r="AJ17" s="410"/>
      <c r="AK17" s="411"/>
      <c r="AL17" s="412" t="str">
        <f>IF(申込書!AL19="","",申込書!AL19)</f>
        <v/>
      </c>
      <c r="AM17" s="413"/>
      <c r="AN17" s="413"/>
      <c r="AO17" s="413"/>
      <c r="AP17" s="410" t="s">
        <v>70</v>
      </c>
      <c r="AQ17" s="410"/>
      <c r="AR17" s="411"/>
      <c r="AS17" s="412" t="str">
        <f>IF(申込書!AS19="","",申込書!AS19)</f>
        <v/>
      </c>
      <c r="AT17" s="413"/>
      <c r="AU17" s="413"/>
      <c r="AV17" s="413"/>
      <c r="AW17" s="410" t="s">
        <v>70</v>
      </c>
      <c r="AX17" s="410"/>
      <c r="AY17" s="411"/>
      <c r="AZ17" s="412" t="str">
        <f>IF(申込書!AZ19="","",申込書!AZ19)</f>
        <v/>
      </c>
      <c r="BA17" s="413"/>
      <c r="BB17" s="413"/>
      <c r="BC17" s="413"/>
      <c r="BD17" s="410" t="s">
        <v>70</v>
      </c>
      <c r="BE17" s="410"/>
      <c r="BF17" s="411"/>
      <c r="BH17" s="353" t="str">
        <f>IF(BH15="","",BH15*3000)</f>
        <v/>
      </c>
      <c r="BI17" s="353"/>
      <c r="BJ17" s="353"/>
      <c r="BK17" s="353"/>
      <c r="BL17" s="353"/>
      <c r="BM17" s="353"/>
      <c r="BN17" s="353"/>
      <c r="BO17" s="353"/>
      <c r="BP17" s="353"/>
      <c r="BQ17" s="149"/>
      <c r="BR17" s="133"/>
      <c r="BS17" s="149"/>
    </row>
    <row r="18" spans="1:72" ht="15" customHeight="1" thickTop="1" thickBot="1">
      <c r="A18" s="133"/>
      <c r="C18" s="68"/>
      <c r="G18" s="6"/>
      <c r="AL18" s="19"/>
      <c r="AM18" s="19"/>
      <c r="AN18" s="19"/>
      <c r="AO18" s="19"/>
      <c r="AP18" s="19"/>
      <c r="AQ18" s="19"/>
      <c r="AR18" s="19"/>
      <c r="BK18" s="6"/>
      <c r="BL18" s="6"/>
      <c r="BM18" s="6"/>
      <c r="BN18" s="6"/>
      <c r="BO18" s="6"/>
      <c r="BP18" s="6"/>
      <c r="BQ18" s="149"/>
      <c r="BR18" s="133"/>
      <c r="BS18" s="149"/>
    </row>
    <row r="19" spans="1:72" ht="15" customHeight="1" thickTop="1" thickBot="1">
      <c r="A19" s="133"/>
      <c r="B19" s="1" t="s">
        <v>1141</v>
      </c>
      <c r="AK19" s="30"/>
      <c r="AL19" s="118"/>
      <c r="AM19" s="118"/>
      <c r="AN19" s="118"/>
      <c r="AO19" s="118"/>
      <c r="AP19" s="118"/>
      <c r="AQ19" s="118"/>
      <c r="AR19" s="118"/>
      <c r="AS19" s="30"/>
      <c r="AT19" s="30"/>
      <c r="AU19" s="30"/>
      <c r="AV19" s="30"/>
      <c r="AW19" s="30"/>
      <c r="AX19" s="30"/>
      <c r="AY19" s="30"/>
      <c r="AZ19" s="30"/>
      <c r="BA19" s="30"/>
      <c r="BB19" s="30"/>
      <c r="BC19" s="30"/>
      <c r="BD19" s="30"/>
      <c r="BE19" s="30"/>
      <c r="BF19" s="30"/>
      <c r="BG19" s="30"/>
      <c r="BH19" s="30"/>
      <c r="BK19" s="6"/>
      <c r="BL19" s="6"/>
      <c r="BM19" s="6"/>
      <c r="BN19" s="6"/>
      <c r="BO19" s="6"/>
      <c r="BP19" s="6"/>
      <c r="BQ19" s="149"/>
      <c r="BR19" s="133"/>
      <c r="BS19" s="149"/>
    </row>
    <row r="20" spans="1:72" ht="15" customHeight="1" thickTop="1" thickBot="1">
      <c r="A20" s="133"/>
      <c r="B20" s="1"/>
      <c r="C20" s="298"/>
      <c r="D20" s="298"/>
      <c r="E20" s="298"/>
      <c r="F20" s="298"/>
      <c r="G20" s="298"/>
      <c r="H20" s="298"/>
      <c r="I20" s="298"/>
      <c r="J20" s="254">
        <f>J13</f>
        <v>43218</v>
      </c>
      <c r="K20" s="254"/>
      <c r="L20" s="254"/>
      <c r="M20" s="254"/>
      <c r="N20" s="254"/>
      <c r="O20" s="254"/>
      <c r="P20" s="254"/>
      <c r="Q20" s="254">
        <f t="shared" ref="Q20" si="0">Q13</f>
        <v>43219</v>
      </c>
      <c r="R20" s="254"/>
      <c r="S20" s="254"/>
      <c r="T20" s="254"/>
      <c r="U20" s="254"/>
      <c r="V20" s="254"/>
      <c r="W20" s="254"/>
      <c r="X20" s="254">
        <f t="shared" ref="X20" si="1">X13</f>
        <v>43220</v>
      </c>
      <c r="Y20" s="254"/>
      <c r="Z20" s="254"/>
      <c r="AA20" s="254"/>
      <c r="AB20" s="254"/>
      <c r="AC20" s="254"/>
      <c r="AD20" s="299"/>
      <c r="AE20" s="276">
        <f t="shared" ref="AE20" si="2">AE13</f>
        <v>43223</v>
      </c>
      <c r="AF20" s="254"/>
      <c r="AG20" s="254"/>
      <c r="AH20" s="254"/>
      <c r="AI20" s="254"/>
      <c r="AJ20" s="254"/>
      <c r="AK20" s="254"/>
      <c r="AL20" s="254">
        <f t="shared" ref="AL20" si="3">AL13</f>
        <v>43224</v>
      </c>
      <c r="AM20" s="254"/>
      <c r="AN20" s="254"/>
      <c r="AO20" s="254"/>
      <c r="AP20" s="254"/>
      <c r="AQ20" s="254"/>
      <c r="AR20" s="254"/>
      <c r="AS20" s="254">
        <f t="shared" ref="AS20" si="4">AS13</f>
        <v>43225</v>
      </c>
      <c r="AT20" s="254"/>
      <c r="AU20" s="254"/>
      <c r="AV20" s="254"/>
      <c r="AW20" s="254"/>
      <c r="AX20" s="254"/>
      <c r="AY20" s="254"/>
      <c r="AZ20" s="254">
        <f t="shared" ref="AZ20" si="5">AZ13</f>
        <v>43226</v>
      </c>
      <c r="BA20" s="254"/>
      <c r="BB20" s="254"/>
      <c r="BC20" s="254"/>
      <c r="BD20" s="254"/>
      <c r="BE20" s="254"/>
      <c r="BF20" s="254"/>
      <c r="BH20" s="354" t="s">
        <v>47</v>
      </c>
      <c r="BI20" s="354"/>
      <c r="BJ20" s="354"/>
      <c r="BK20" s="354"/>
      <c r="BL20" s="354"/>
      <c r="BM20" s="354"/>
      <c r="BN20" s="354"/>
      <c r="BO20" s="354"/>
      <c r="BP20" s="354"/>
      <c r="BQ20" s="149"/>
      <c r="BR20" s="133"/>
      <c r="BS20" s="149"/>
    </row>
    <row r="21" spans="1:72" ht="15" customHeight="1" thickTop="1" thickBot="1">
      <c r="A21" s="133"/>
      <c r="B21" s="1"/>
      <c r="C21" s="415" t="s">
        <v>108</v>
      </c>
      <c r="D21" s="415"/>
      <c r="E21" s="415"/>
      <c r="F21" s="415"/>
      <c r="G21" s="415"/>
      <c r="H21" s="415"/>
      <c r="I21" s="415"/>
      <c r="J21" s="405" t="str">
        <f>IF(申込書!J23="","",申込書!J23)</f>
        <v/>
      </c>
      <c r="K21" s="406"/>
      <c r="L21" s="406"/>
      <c r="M21" s="406"/>
      <c r="N21" s="406"/>
      <c r="O21" s="416" t="s">
        <v>68</v>
      </c>
      <c r="P21" s="417"/>
      <c r="Q21" s="405" t="str">
        <f>IF(申込書!Q23="","",申込書!Q23)</f>
        <v/>
      </c>
      <c r="R21" s="406"/>
      <c r="S21" s="406"/>
      <c r="T21" s="406"/>
      <c r="U21" s="406"/>
      <c r="V21" s="416" t="s">
        <v>68</v>
      </c>
      <c r="W21" s="417"/>
      <c r="X21" s="405" t="str">
        <f>IF(申込書!X23="","",申込書!X23)</f>
        <v/>
      </c>
      <c r="Y21" s="406"/>
      <c r="Z21" s="406"/>
      <c r="AA21" s="406"/>
      <c r="AB21" s="406"/>
      <c r="AC21" s="416" t="s">
        <v>68</v>
      </c>
      <c r="AD21" s="416"/>
      <c r="AE21" s="409" t="str">
        <f>IF(申込書!AE23="","",申込書!AE23)</f>
        <v/>
      </c>
      <c r="AF21" s="406"/>
      <c r="AG21" s="406"/>
      <c r="AH21" s="406"/>
      <c r="AI21" s="406"/>
      <c r="AJ21" s="416" t="s">
        <v>68</v>
      </c>
      <c r="AK21" s="417"/>
      <c r="AL21" s="405" t="str">
        <f>IF(申込書!AL23="","",申込書!AL23)</f>
        <v/>
      </c>
      <c r="AM21" s="406"/>
      <c r="AN21" s="406"/>
      <c r="AO21" s="406"/>
      <c r="AP21" s="406"/>
      <c r="AQ21" s="416" t="s">
        <v>68</v>
      </c>
      <c r="AR21" s="417"/>
      <c r="AS21" s="405" t="str">
        <f>IF(申込書!AS23="","",申込書!AS23)</f>
        <v/>
      </c>
      <c r="AT21" s="406"/>
      <c r="AU21" s="406"/>
      <c r="AV21" s="406"/>
      <c r="AW21" s="406"/>
      <c r="AX21" s="416" t="s">
        <v>68</v>
      </c>
      <c r="AY21" s="417"/>
      <c r="AZ21" s="405" t="str">
        <f>IF(申込書!AZ23="","",申込書!AZ23)</f>
        <v/>
      </c>
      <c r="BA21" s="406"/>
      <c r="BB21" s="406"/>
      <c r="BC21" s="406"/>
      <c r="BD21" s="406"/>
      <c r="BE21" s="274" t="s">
        <v>68</v>
      </c>
      <c r="BF21" s="275"/>
      <c r="BH21" s="355" t="str">
        <f>IF(SUM(J21:BF21)=0,"",SUM(J21:BF21)*600)</f>
        <v/>
      </c>
      <c r="BI21" s="355"/>
      <c r="BJ21" s="355"/>
      <c r="BK21" s="355"/>
      <c r="BL21" s="355"/>
      <c r="BM21" s="355"/>
      <c r="BN21" s="355"/>
      <c r="BO21" s="355"/>
      <c r="BP21" s="355"/>
      <c r="BQ21" s="149"/>
      <c r="BR21" s="133"/>
      <c r="BS21" s="149"/>
    </row>
    <row r="22" spans="1:72" ht="15" customHeight="1" thickTop="1" thickBot="1">
      <c r="A22" s="133"/>
      <c r="C22" s="415" t="s">
        <v>1142</v>
      </c>
      <c r="D22" s="415"/>
      <c r="E22" s="415"/>
      <c r="F22" s="415"/>
      <c r="G22" s="415"/>
      <c r="H22" s="415"/>
      <c r="I22" s="415"/>
      <c r="J22" s="405" t="str">
        <f>IF(申込書!J24="","",申込書!J24)</f>
        <v/>
      </c>
      <c r="K22" s="406"/>
      <c r="L22" s="406"/>
      <c r="M22" s="406"/>
      <c r="N22" s="406"/>
      <c r="O22" s="416" t="s">
        <v>68</v>
      </c>
      <c r="P22" s="417"/>
      <c r="Q22" s="405" t="str">
        <f>IF(申込書!Q24="","",申込書!Q24)</f>
        <v/>
      </c>
      <c r="R22" s="406"/>
      <c r="S22" s="406"/>
      <c r="T22" s="406"/>
      <c r="U22" s="406"/>
      <c r="V22" s="416" t="s">
        <v>68</v>
      </c>
      <c r="W22" s="417"/>
      <c r="X22" s="405" t="str">
        <f>IF(申込書!X24="","",申込書!X24)</f>
        <v/>
      </c>
      <c r="Y22" s="406"/>
      <c r="Z22" s="406"/>
      <c r="AA22" s="406"/>
      <c r="AB22" s="406"/>
      <c r="AC22" s="416" t="s">
        <v>68</v>
      </c>
      <c r="AD22" s="416"/>
      <c r="AE22" s="409" t="str">
        <f>IF(申込書!AE24="","",申込書!AE24)</f>
        <v/>
      </c>
      <c r="AF22" s="406"/>
      <c r="AG22" s="406"/>
      <c r="AH22" s="406"/>
      <c r="AI22" s="406"/>
      <c r="AJ22" s="416" t="s">
        <v>68</v>
      </c>
      <c r="AK22" s="417"/>
      <c r="AL22" s="405" t="str">
        <f>IF(申込書!AL24="","",申込書!AL24)</f>
        <v/>
      </c>
      <c r="AM22" s="406"/>
      <c r="AN22" s="406"/>
      <c r="AO22" s="406"/>
      <c r="AP22" s="406"/>
      <c r="AQ22" s="416" t="s">
        <v>68</v>
      </c>
      <c r="AR22" s="417"/>
      <c r="AS22" s="405" t="str">
        <f>IF(申込書!AS24="","",申込書!AS24)</f>
        <v/>
      </c>
      <c r="AT22" s="406"/>
      <c r="AU22" s="406"/>
      <c r="AV22" s="406"/>
      <c r="AW22" s="406"/>
      <c r="AX22" s="416" t="s">
        <v>68</v>
      </c>
      <c r="AY22" s="417"/>
      <c r="AZ22" s="405" t="str">
        <f>IF(申込書!AZ24="","",申込書!AZ24)</f>
        <v/>
      </c>
      <c r="BA22" s="406"/>
      <c r="BB22" s="406"/>
      <c r="BC22" s="406"/>
      <c r="BD22" s="406"/>
      <c r="BE22" s="274" t="s">
        <v>68</v>
      </c>
      <c r="BF22" s="275"/>
      <c r="BH22" s="356" t="str">
        <f>IF(SUM(J22:BF22)=0,"",SUM(J22:BF22)*550)</f>
        <v/>
      </c>
      <c r="BI22" s="356"/>
      <c r="BJ22" s="356"/>
      <c r="BK22" s="356"/>
      <c r="BL22" s="356"/>
      <c r="BM22" s="356"/>
      <c r="BN22" s="356"/>
      <c r="BO22" s="356"/>
      <c r="BP22" s="356"/>
      <c r="BQ22" s="149"/>
      <c r="BR22" s="133"/>
      <c r="BS22" s="149"/>
    </row>
    <row r="23" spans="1:72" ht="15" customHeight="1" thickTop="1">
      <c r="A23" s="133"/>
      <c r="C23" s="144"/>
      <c r="D23" s="144"/>
      <c r="E23" s="144"/>
      <c r="F23" s="144"/>
      <c r="G23" s="144"/>
      <c r="H23" s="144"/>
      <c r="I23" s="144"/>
      <c r="J23" s="32"/>
      <c r="K23" s="32"/>
      <c r="L23" s="32"/>
      <c r="M23" s="32"/>
      <c r="N23" s="32"/>
      <c r="O23" s="32"/>
      <c r="P23" s="32"/>
      <c r="Q23" s="32"/>
      <c r="R23" s="32"/>
      <c r="S23" s="32"/>
      <c r="T23" s="32"/>
      <c r="U23" s="32"/>
      <c r="V23" s="32"/>
      <c r="W23" s="32"/>
      <c r="X23" s="32"/>
      <c r="Y23" s="32"/>
      <c r="Z23" s="32"/>
      <c r="AA23" s="32"/>
      <c r="AB23" s="32"/>
      <c r="AC23" s="32"/>
      <c r="AD23" s="32"/>
      <c r="AE23" s="69"/>
      <c r="AF23" s="69"/>
      <c r="AG23" s="69"/>
      <c r="AH23" s="69"/>
      <c r="AI23" s="69"/>
      <c r="AJ23" s="69"/>
      <c r="AK23" s="69"/>
      <c r="AL23" s="69"/>
      <c r="AM23" s="69"/>
      <c r="AN23" s="69"/>
      <c r="AO23" s="69"/>
      <c r="AP23" s="69"/>
      <c r="AQ23" s="69"/>
      <c r="AR23" s="69"/>
      <c r="AS23" s="54"/>
      <c r="BR23" s="133"/>
    </row>
    <row r="24" spans="1:72" ht="15" customHeight="1">
      <c r="A24" s="133"/>
      <c r="B24" s="3" t="s">
        <v>71</v>
      </c>
      <c r="C24" s="147"/>
      <c r="D24" s="147"/>
      <c r="E24" s="147"/>
      <c r="F24" s="147"/>
      <c r="G24" s="147"/>
      <c r="H24" s="147"/>
      <c r="I24" s="147"/>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54"/>
      <c r="BR24" s="133"/>
    </row>
    <row r="25" spans="1:72" ht="15" customHeight="1" thickBot="1">
      <c r="A25" s="133"/>
      <c r="C25" s="298"/>
      <c r="D25" s="298"/>
      <c r="E25" s="298"/>
      <c r="F25" s="298"/>
      <c r="G25" s="298"/>
      <c r="H25" s="298"/>
      <c r="I25" s="298"/>
      <c r="J25" s="254">
        <f>J13</f>
        <v>43218</v>
      </c>
      <c r="K25" s="254"/>
      <c r="L25" s="254"/>
      <c r="M25" s="254"/>
      <c r="N25" s="254"/>
      <c r="O25" s="254"/>
      <c r="P25" s="254"/>
      <c r="Q25" s="254">
        <f t="shared" ref="Q25" si="6">Q13</f>
        <v>43219</v>
      </c>
      <c r="R25" s="254"/>
      <c r="S25" s="254"/>
      <c r="T25" s="254"/>
      <c r="U25" s="254"/>
      <c r="V25" s="254"/>
      <c r="W25" s="254"/>
      <c r="X25" s="254">
        <f t="shared" ref="X25" si="7">X13</f>
        <v>43220</v>
      </c>
      <c r="Y25" s="254"/>
      <c r="Z25" s="254"/>
      <c r="AA25" s="254"/>
      <c r="AB25" s="254"/>
      <c r="AC25" s="254"/>
      <c r="AD25" s="299"/>
      <c r="AE25" s="276">
        <f t="shared" ref="AE25" si="8">AE13</f>
        <v>43223</v>
      </c>
      <c r="AF25" s="254"/>
      <c r="AG25" s="254"/>
      <c r="AH25" s="254"/>
      <c r="AI25" s="254"/>
      <c r="AJ25" s="254"/>
      <c r="AK25" s="254"/>
      <c r="AL25" s="254">
        <f t="shared" ref="AL25" si="9">AL13</f>
        <v>43224</v>
      </c>
      <c r="AM25" s="254"/>
      <c r="AN25" s="254"/>
      <c r="AO25" s="254"/>
      <c r="AP25" s="254"/>
      <c r="AQ25" s="254"/>
      <c r="AR25" s="254"/>
      <c r="AS25" s="254">
        <f t="shared" ref="AS25" si="10">AS13</f>
        <v>43225</v>
      </c>
      <c r="AT25" s="254"/>
      <c r="AU25" s="254"/>
      <c r="AV25" s="254"/>
      <c r="AW25" s="254"/>
      <c r="AX25" s="254"/>
      <c r="AY25" s="254"/>
      <c r="AZ25" s="254">
        <f t="shared" ref="AZ25" si="11">AZ13</f>
        <v>43226</v>
      </c>
      <c r="BA25" s="254"/>
      <c r="BB25" s="254"/>
      <c r="BC25" s="254"/>
      <c r="BD25" s="254"/>
      <c r="BE25" s="254"/>
      <c r="BF25" s="254"/>
      <c r="BH25" s="350" t="s">
        <v>52</v>
      </c>
      <c r="BI25" s="350"/>
      <c r="BJ25" s="350"/>
      <c r="BK25" s="350"/>
      <c r="BL25" s="350"/>
      <c r="BM25" s="350"/>
      <c r="BN25" s="350"/>
      <c r="BO25" s="350"/>
      <c r="BP25" s="350"/>
      <c r="BR25" s="133"/>
    </row>
    <row r="26" spans="1:72" ht="15" customHeight="1" thickTop="1">
      <c r="A26" s="133"/>
      <c r="C26" s="305" t="s">
        <v>4</v>
      </c>
      <c r="D26" s="306"/>
      <c r="E26" s="306"/>
      <c r="F26" s="306"/>
      <c r="G26" s="306"/>
      <c r="H26" s="306"/>
      <c r="I26" s="306"/>
      <c r="J26" s="418"/>
      <c r="K26" s="418"/>
      <c r="L26" s="418"/>
      <c r="M26" s="418"/>
      <c r="N26" s="418"/>
      <c r="O26" s="418"/>
      <c r="P26" s="418"/>
      <c r="Q26" s="419" t="str">
        <f>申込書!Q37</f>
        <v/>
      </c>
      <c r="R26" s="420"/>
      <c r="S26" s="420"/>
      <c r="T26" s="420"/>
      <c r="U26" s="420"/>
      <c r="V26" s="421" t="s">
        <v>68</v>
      </c>
      <c r="W26" s="422"/>
      <c r="X26" s="419" t="str">
        <f>申込書!X37</f>
        <v/>
      </c>
      <c r="Y26" s="420"/>
      <c r="Z26" s="420"/>
      <c r="AA26" s="420"/>
      <c r="AB26" s="420"/>
      <c r="AC26" s="421" t="s">
        <v>68</v>
      </c>
      <c r="AD26" s="421"/>
      <c r="AE26" s="418"/>
      <c r="AF26" s="418"/>
      <c r="AG26" s="418"/>
      <c r="AH26" s="418"/>
      <c r="AI26" s="418"/>
      <c r="AJ26" s="418"/>
      <c r="AK26" s="418"/>
      <c r="AL26" s="419" t="str">
        <f>申込書!AL37</f>
        <v/>
      </c>
      <c r="AM26" s="420"/>
      <c r="AN26" s="420"/>
      <c r="AO26" s="420"/>
      <c r="AP26" s="420"/>
      <c r="AQ26" s="421" t="s">
        <v>68</v>
      </c>
      <c r="AR26" s="422"/>
      <c r="AS26" s="419" t="str">
        <f>申込書!AS37</f>
        <v/>
      </c>
      <c r="AT26" s="420"/>
      <c r="AU26" s="420"/>
      <c r="AV26" s="420"/>
      <c r="AW26" s="420"/>
      <c r="AX26" s="421" t="s">
        <v>68</v>
      </c>
      <c r="AY26" s="422"/>
      <c r="AZ26" s="419" t="str">
        <f>申込書!AZ37</f>
        <v/>
      </c>
      <c r="BA26" s="420"/>
      <c r="BB26" s="420"/>
      <c r="BC26" s="420"/>
      <c r="BD26" s="420"/>
      <c r="BE26" s="421" t="s">
        <v>68</v>
      </c>
      <c r="BF26" s="422"/>
      <c r="BH26" s="351" t="str">
        <f>IF(SUM(J28:AY28)&lt;=0,"",3800*SUM(J28:AY28)+10000*BT26)</f>
        <v/>
      </c>
      <c r="BI26" s="351"/>
      <c r="BJ26" s="351"/>
      <c r="BK26" s="351"/>
      <c r="BL26" s="351"/>
      <c r="BM26" s="351"/>
      <c r="BN26" s="351"/>
      <c r="BO26" s="351"/>
      <c r="BP26" s="351"/>
      <c r="BR26" s="133"/>
      <c r="BT26" s="22">
        <f>COUNTIF(J28:AY28,"&gt;0")</f>
        <v>0</v>
      </c>
    </row>
    <row r="27" spans="1:72" ht="15" customHeight="1">
      <c r="A27" s="133"/>
      <c r="C27" s="305" t="s">
        <v>5</v>
      </c>
      <c r="D27" s="306"/>
      <c r="E27" s="306"/>
      <c r="F27" s="306"/>
      <c r="G27" s="306"/>
      <c r="H27" s="306"/>
      <c r="I27" s="306"/>
      <c r="J27" s="419" t="str">
        <f>申込書!J38</f>
        <v/>
      </c>
      <c r="K27" s="420"/>
      <c r="L27" s="420"/>
      <c r="M27" s="420"/>
      <c r="N27" s="420"/>
      <c r="O27" s="421" t="s">
        <v>68</v>
      </c>
      <c r="P27" s="422"/>
      <c r="Q27" s="419" t="str">
        <f>申込書!Q38</f>
        <v/>
      </c>
      <c r="R27" s="420"/>
      <c r="S27" s="420"/>
      <c r="T27" s="420"/>
      <c r="U27" s="420"/>
      <c r="V27" s="421" t="s">
        <v>68</v>
      </c>
      <c r="W27" s="422"/>
      <c r="X27" s="423"/>
      <c r="Y27" s="424"/>
      <c r="Z27" s="424"/>
      <c r="AA27" s="424"/>
      <c r="AB27" s="424"/>
      <c r="AC27" s="425"/>
      <c r="AD27" s="426"/>
      <c r="AE27" s="427" t="str">
        <f>申込書!AE38</f>
        <v/>
      </c>
      <c r="AF27" s="420"/>
      <c r="AG27" s="420"/>
      <c r="AH27" s="420"/>
      <c r="AI27" s="420"/>
      <c r="AJ27" s="421" t="s">
        <v>68</v>
      </c>
      <c r="AK27" s="422"/>
      <c r="AL27" s="419" t="str">
        <f>申込書!AL38</f>
        <v/>
      </c>
      <c r="AM27" s="420"/>
      <c r="AN27" s="420"/>
      <c r="AO27" s="420"/>
      <c r="AP27" s="420"/>
      <c r="AQ27" s="421" t="s">
        <v>68</v>
      </c>
      <c r="AR27" s="422"/>
      <c r="AS27" s="419" t="str">
        <f>申込書!AS38</f>
        <v/>
      </c>
      <c r="AT27" s="420"/>
      <c r="AU27" s="420"/>
      <c r="AV27" s="420"/>
      <c r="AW27" s="420"/>
      <c r="AX27" s="421" t="s">
        <v>68</v>
      </c>
      <c r="AY27" s="422"/>
      <c r="AZ27" s="423"/>
      <c r="BA27" s="424"/>
      <c r="BB27" s="424"/>
      <c r="BC27" s="424"/>
      <c r="BD27" s="424"/>
      <c r="BE27" s="425"/>
      <c r="BF27" s="426"/>
      <c r="BJ27" s="150"/>
      <c r="BK27" s="150"/>
      <c r="BL27" s="150"/>
      <c r="BM27" s="150"/>
      <c r="BN27" s="150"/>
      <c r="BO27" s="148"/>
      <c r="BP27" s="148"/>
      <c r="BR27" s="133"/>
    </row>
    <row r="28" spans="1:72" ht="15" customHeight="1">
      <c r="A28" s="133"/>
      <c r="C28" s="305" t="s">
        <v>50</v>
      </c>
      <c r="D28" s="306"/>
      <c r="E28" s="306"/>
      <c r="F28" s="306"/>
      <c r="G28" s="306"/>
      <c r="H28" s="306"/>
      <c r="I28" s="306"/>
      <c r="J28" s="405" t="str">
        <f>申込書!J39</f>
        <v/>
      </c>
      <c r="K28" s="406"/>
      <c r="L28" s="406"/>
      <c r="M28" s="406"/>
      <c r="N28" s="406"/>
      <c r="O28" s="428" t="s">
        <v>69</v>
      </c>
      <c r="P28" s="429"/>
      <c r="Q28" s="405" t="str">
        <f>申込書!Q39</f>
        <v/>
      </c>
      <c r="R28" s="406"/>
      <c r="S28" s="406"/>
      <c r="T28" s="406"/>
      <c r="U28" s="406"/>
      <c r="V28" s="428" t="s">
        <v>69</v>
      </c>
      <c r="W28" s="429"/>
      <c r="X28" s="423"/>
      <c r="Y28" s="424"/>
      <c r="Z28" s="424"/>
      <c r="AA28" s="424"/>
      <c r="AB28" s="424"/>
      <c r="AC28" s="425"/>
      <c r="AD28" s="426"/>
      <c r="AE28" s="409" t="str">
        <f>申込書!AE39</f>
        <v/>
      </c>
      <c r="AF28" s="406"/>
      <c r="AG28" s="406"/>
      <c r="AH28" s="406"/>
      <c r="AI28" s="406"/>
      <c r="AJ28" s="428" t="s">
        <v>69</v>
      </c>
      <c r="AK28" s="429"/>
      <c r="AL28" s="405" t="str">
        <f>申込書!AL39</f>
        <v/>
      </c>
      <c r="AM28" s="406"/>
      <c r="AN28" s="406"/>
      <c r="AO28" s="406"/>
      <c r="AP28" s="406"/>
      <c r="AQ28" s="428" t="s">
        <v>69</v>
      </c>
      <c r="AR28" s="429"/>
      <c r="AS28" s="405" t="str">
        <f>申込書!AS39</f>
        <v/>
      </c>
      <c r="AT28" s="406"/>
      <c r="AU28" s="406"/>
      <c r="AV28" s="406"/>
      <c r="AW28" s="406"/>
      <c r="AX28" s="428" t="s">
        <v>69</v>
      </c>
      <c r="AY28" s="429"/>
      <c r="AZ28" s="423"/>
      <c r="BA28" s="424"/>
      <c r="BB28" s="424"/>
      <c r="BC28" s="424"/>
      <c r="BD28" s="424"/>
      <c r="BE28" s="425"/>
      <c r="BF28" s="426"/>
      <c r="BJ28" s="150"/>
      <c r="BK28" s="150"/>
      <c r="BL28" s="150"/>
      <c r="BM28" s="150"/>
      <c r="BN28" s="150"/>
      <c r="BO28" s="148"/>
      <c r="BP28" s="148"/>
      <c r="BR28" s="133"/>
    </row>
    <row r="29" spans="1:72" ht="31.5" customHeight="1">
      <c r="A29" s="133"/>
      <c r="C29" s="433" t="s">
        <v>67</v>
      </c>
      <c r="D29" s="433"/>
      <c r="E29" s="433"/>
      <c r="F29" s="433"/>
      <c r="G29" s="433"/>
      <c r="H29" s="433"/>
      <c r="I29" s="433"/>
      <c r="J29" s="440"/>
      <c r="K29" s="441"/>
      <c r="L29" s="441"/>
      <c r="M29" s="441"/>
      <c r="N29" s="441"/>
      <c r="O29" s="441"/>
      <c r="P29" s="441"/>
      <c r="Q29" s="440"/>
      <c r="R29" s="441"/>
      <c r="S29" s="441"/>
      <c r="T29" s="441"/>
      <c r="U29" s="441"/>
      <c r="V29" s="441"/>
      <c r="W29" s="441"/>
      <c r="X29" s="440"/>
      <c r="Y29" s="441"/>
      <c r="Z29" s="441"/>
      <c r="AA29" s="441"/>
      <c r="AB29" s="441"/>
      <c r="AC29" s="441"/>
      <c r="AD29" s="441"/>
      <c r="AE29" s="440"/>
      <c r="AF29" s="441"/>
      <c r="AG29" s="441"/>
      <c r="AH29" s="441"/>
      <c r="AI29" s="441"/>
      <c r="AJ29" s="441"/>
      <c r="AK29" s="441"/>
      <c r="AL29" s="440"/>
      <c r="AM29" s="441"/>
      <c r="AN29" s="441"/>
      <c r="AO29" s="441"/>
      <c r="AP29" s="441"/>
      <c r="AQ29" s="441"/>
      <c r="AR29" s="441"/>
      <c r="AS29" s="440"/>
      <c r="AT29" s="441"/>
      <c r="AU29" s="441"/>
      <c r="AV29" s="441"/>
      <c r="AW29" s="441"/>
      <c r="AX29" s="441"/>
      <c r="AY29" s="441"/>
      <c r="AZ29" s="440"/>
      <c r="BA29" s="441"/>
      <c r="BB29" s="441"/>
      <c r="BC29" s="441"/>
      <c r="BD29" s="441"/>
      <c r="BE29" s="441"/>
      <c r="BF29" s="442"/>
      <c r="BJ29" s="143"/>
      <c r="BK29" s="143"/>
      <c r="BL29" s="143"/>
      <c r="BM29" s="143"/>
      <c r="BN29" s="143"/>
      <c r="BO29" s="143"/>
      <c r="BP29" s="143"/>
      <c r="BR29" s="133"/>
    </row>
    <row r="30" spans="1:72" ht="31.5" customHeight="1">
      <c r="A30" s="133"/>
      <c r="C30" s="433" t="s">
        <v>72</v>
      </c>
      <c r="D30" s="433"/>
      <c r="E30" s="433"/>
      <c r="F30" s="433"/>
      <c r="G30" s="433"/>
      <c r="H30" s="433"/>
      <c r="I30" s="433"/>
      <c r="J30" s="440"/>
      <c r="K30" s="441"/>
      <c r="L30" s="441"/>
      <c r="M30" s="441"/>
      <c r="N30" s="441"/>
      <c r="O30" s="441"/>
      <c r="P30" s="441"/>
      <c r="Q30" s="440"/>
      <c r="R30" s="441"/>
      <c r="S30" s="441"/>
      <c r="T30" s="441"/>
      <c r="U30" s="441"/>
      <c r="V30" s="441"/>
      <c r="W30" s="441"/>
      <c r="X30" s="440"/>
      <c r="Y30" s="441"/>
      <c r="Z30" s="441"/>
      <c r="AA30" s="441"/>
      <c r="AB30" s="441"/>
      <c r="AC30" s="441"/>
      <c r="AD30" s="441"/>
      <c r="AE30" s="440"/>
      <c r="AF30" s="441"/>
      <c r="AG30" s="441"/>
      <c r="AH30" s="441"/>
      <c r="AI30" s="441"/>
      <c r="AJ30" s="441"/>
      <c r="AK30" s="441"/>
      <c r="AL30" s="440"/>
      <c r="AM30" s="441"/>
      <c r="AN30" s="441"/>
      <c r="AO30" s="441"/>
      <c r="AP30" s="441"/>
      <c r="AQ30" s="441"/>
      <c r="AR30" s="441"/>
      <c r="AS30" s="440"/>
      <c r="AT30" s="441"/>
      <c r="AU30" s="441"/>
      <c r="AV30" s="441"/>
      <c r="AW30" s="441"/>
      <c r="AX30" s="441"/>
      <c r="AY30" s="441"/>
      <c r="AZ30" s="440"/>
      <c r="BA30" s="441"/>
      <c r="BB30" s="441"/>
      <c r="BC30" s="441"/>
      <c r="BD30" s="441"/>
      <c r="BE30" s="441"/>
      <c r="BF30" s="442"/>
      <c r="BJ30" s="143"/>
      <c r="BK30" s="143"/>
      <c r="BL30" s="143"/>
      <c r="BM30" s="143"/>
      <c r="BN30" s="143"/>
      <c r="BO30" s="143"/>
      <c r="BP30" s="143"/>
      <c r="BR30" s="133"/>
    </row>
    <row r="31" spans="1:72" ht="31.5" customHeight="1">
      <c r="A31" s="133"/>
      <c r="C31" s="433" t="s">
        <v>84</v>
      </c>
      <c r="D31" s="433"/>
      <c r="E31" s="433"/>
      <c r="F31" s="433"/>
      <c r="G31" s="433"/>
      <c r="H31" s="433"/>
      <c r="I31" s="433"/>
      <c r="J31" s="440"/>
      <c r="K31" s="441"/>
      <c r="L31" s="441"/>
      <c r="M31" s="441"/>
      <c r="N31" s="441"/>
      <c r="O31" s="441"/>
      <c r="P31" s="441"/>
      <c r="Q31" s="440"/>
      <c r="R31" s="441"/>
      <c r="S31" s="441"/>
      <c r="T31" s="441"/>
      <c r="U31" s="441"/>
      <c r="V31" s="441"/>
      <c r="W31" s="441"/>
      <c r="X31" s="440"/>
      <c r="Y31" s="441"/>
      <c r="Z31" s="441"/>
      <c r="AA31" s="441"/>
      <c r="AB31" s="441"/>
      <c r="AC31" s="441"/>
      <c r="AD31" s="441"/>
      <c r="AE31" s="440"/>
      <c r="AF31" s="441"/>
      <c r="AG31" s="441"/>
      <c r="AH31" s="441"/>
      <c r="AI31" s="441"/>
      <c r="AJ31" s="441"/>
      <c r="AK31" s="441"/>
      <c r="AL31" s="440"/>
      <c r="AM31" s="441"/>
      <c r="AN31" s="441"/>
      <c r="AO31" s="441"/>
      <c r="AP31" s="441"/>
      <c r="AQ31" s="441"/>
      <c r="AR31" s="441"/>
      <c r="AS31" s="440"/>
      <c r="AT31" s="441"/>
      <c r="AU31" s="441"/>
      <c r="AV31" s="441"/>
      <c r="AW31" s="441"/>
      <c r="AX31" s="441"/>
      <c r="AY31" s="441"/>
      <c r="AZ31" s="440"/>
      <c r="BA31" s="441"/>
      <c r="BB31" s="441"/>
      <c r="BC31" s="441"/>
      <c r="BD31" s="441"/>
      <c r="BE31" s="441"/>
      <c r="BF31" s="442"/>
      <c r="BJ31" s="143"/>
      <c r="BK31" s="143"/>
      <c r="BL31" s="143"/>
      <c r="BM31" s="143"/>
      <c r="BN31" s="143"/>
      <c r="BO31" s="143"/>
      <c r="BP31" s="143"/>
      <c r="BR31" s="133"/>
    </row>
    <row r="32" spans="1:72" ht="31.5" customHeight="1">
      <c r="A32" s="133"/>
      <c r="C32" s="433" t="s">
        <v>73</v>
      </c>
      <c r="D32" s="433"/>
      <c r="E32" s="433"/>
      <c r="F32" s="433"/>
      <c r="G32" s="433"/>
      <c r="H32" s="433"/>
      <c r="I32" s="433"/>
      <c r="J32" s="440"/>
      <c r="K32" s="441"/>
      <c r="L32" s="441"/>
      <c r="M32" s="441"/>
      <c r="N32" s="441"/>
      <c r="O32" s="441"/>
      <c r="P32" s="441"/>
      <c r="Q32" s="440"/>
      <c r="R32" s="441"/>
      <c r="S32" s="441"/>
      <c r="T32" s="441"/>
      <c r="U32" s="441"/>
      <c r="V32" s="441"/>
      <c r="W32" s="441"/>
      <c r="X32" s="440"/>
      <c r="Y32" s="441"/>
      <c r="Z32" s="441"/>
      <c r="AA32" s="441"/>
      <c r="AB32" s="441"/>
      <c r="AC32" s="441"/>
      <c r="AD32" s="441"/>
      <c r="AE32" s="440"/>
      <c r="AF32" s="441"/>
      <c r="AG32" s="441"/>
      <c r="AH32" s="441"/>
      <c r="AI32" s="441"/>
      <c r="AJ32" s="441"/>
      <c r="AK32" s="441"/>
      <c r="AL32" s="440"/>
      <c r="AM32" s="441"/>
      <c r="AN32" s="441"/>
      <c r="AO32" s="441"/>
      <c r="AP32" s="441"/>
      <c r="AQ32" s="441"/>
      <c r="AR32" s="441"/>
      <c r="AS32" s="440"/>
      <c r="AT32" s="441"/>
      <c r="AU32" s="441"/>
      <c r="AV32" s="441"/>
      <c r="AW32" s="441"/>
      <c r="AX32" s="441"/>
      <c r="AY32" s="441"/>
      <c r="AZ32" s="440"/>
      <c r="BA32" s="441"/>
      <c r="BB32" s="441"/>
      <c r="BC32" s="441"/>
      <c r="BD32" s="441"/>
      <c r="BE32" s="441"/>
      <c r="BF32" s="442"/>
      <c r="BJ32" s="143"/>
      <c r="BK32" s="143"/>
      <c r="BL32" s="6"/>
      <c r="BM32" s="6"/>
      <c r="BN32" s="6"/>
      <c r="BO32" s="6"/>
      <c r="BP32" s="6"/>
      <c r="BQ32" s="6"/>
      <c r="BR32" s="133"/>
      <c r="BS32" s="6"/>
      <c r="BT32" s="6"/>
    </row>
    <row r="33" spans="1:70" ht="13.5" customHeight="1">
      <c r="A33" s="133"/>
      <c r="B33" s="6"/>
      <c r="C33" s="10"/>
      <c r="D33" s="64"/>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3"/>
    </row>
    <row r="34" spans="1:70" ht="21">
      <c r="A34" s="133"/>
      <c r="B34" s="131"/>
      <c r="C34" s="3" t="s">
        <v>112</v>
      </c>
      <c r="D34" s="147"/>
      <c r="E34" s="147"/>
      <c r="F34" s="147"/>
      <c r="G34" s="147"/>
      <c r="H34" s="147"/>
      <c r="I34" s="147"/>
      <c r="J34" s="147"/>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133"/>
    </row>
    <row r="35" spans="1:70" ht="13.5" customHeight="1">
      <c r="A35" s="133"/>
      <c r="B35" s="6"/>
      <c r="H35" s="430" t="s">
        <v>75</v>
      </c>
      <c r="I35" s="430"/>
      <c r="J35" s="430"/>
      <c r="K35" s="430"/>
      <c r="L35" s="430"/>
      <c r="M35" s="430"/>
      <c r="N35" s="430"/>
      <c r="O35" s="430"/>
      <c r="P35" s="430"/>
      <c r="Q35" s="430"/>
      <c r="R35" s="430"/>
      <c r="S35" s="431">
        <f>SUM(J28:AY28)</f>
        <v>0</v>
      </c>
      <c r="T35" s="431"/>
      <c r="U35" s="431"/>
      <c r="V35" s="431"/>
      <c r="W35" s="432" t="s">
        <v>69</v>
      </c>
      <c r="X35" s="432"/>
      <c r="Y35" s="432" t="s">
        <v>76</v>
      </c>
      <c r="Z35" s="432"/>
      <c r="AA35" s="431">
        <v>3800</v>
      </c>
      <c r="AB35" s="431"/>
      <c r="AC35" s="431"/>
      <c r="AD35" s="431"/>
      <c r="AE35" s="431"/>
      <c r="AF35" s="432" t="s">
        <v>77</v>
      </c>
      <c r="AG35" s="432"/>
      <c r="AH35" s="432" t="s">
        <v>78</v>
      </c>
      <c r="AI35" s="432"/>
      <c r="AJ35" s="431">
        <f t="shared" ref="AJ35:AJ38" si="12">S35*AA35</f>
        <v>0</v>
      </c>
      <c r="AK35" s="431"/>
      <c r="AL35" s="431"/>
      <c r="AM35" s="431"/>
      <c r="AN35" s="431"/>
      <c r="AO35" s="431"/>
      <c r="AP35" s="432" t="s">
        <v>77</v>
      </c>
      <c r="AQ35" s="432"/>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69"/>
      <c r="BP35" s="69"/>
      <c r="BQ35" s="69"/>
      <c r="BR35" s="133"/>
    </row>
    <row r="36" spans="1:70" ht="13.5" customHeight="1">
      <c r="A36" s="133"/>
      <c r="B36" s="6"/>
      <c r="H36" s="430" t="s">
        <v>79</v>
      </c>
      <c r="I36" s="430"/>
      <c r="J36" s="430"/>
      <c r="K36" s="430"/>
      <c r="L36" s="430"/>
      <c r="M36" s="430"/>
      <c r="N36" s="430"/>
      <c r="O36" s="430"/>
      <c r="P36" s="430"/>
      <c r="Q36" s="430"/>
      <c r="R36" s="430"/>
      <c r="S36" s="431">
        <f>申込書!BT37</f>
        <v>0</v>
      </c>
      <c r="T36" s="431"/>
      <c r="U36" s="431"/>
      <c r="V36" s="431"/>
      <c r="W36" s="432" t="s">
        <v>80</v>
      </c>
      <c r="X36" s="432"/>
      <c r="Y36" s="432" t="s">
        <v>76</v>
      </c>
      <c r="Z36" s="432"/>
      <c r="AA36" s="431">
        <v>10000</v>
      </c>
      <c r="AB36" s="431"/>
      <c r="AC36" s="431"/>
      <c r="AD36" s="431"/>
      <c r="AE36" s="431"/>
      <c r="AF36" s="432" t="s">
        <v>77</v>
      </c>
      <c r="AG36" s="432"/>
      <c r="AH36" s="432" t="s">
        <v>78</v>
      </c>
      <c r="AI36" s="432"/>
      <c r="AJ36" s="431">
        <f t="shared" si="12"/>
        <v>0</v>
      </c>
      <c r="AK36" s="431"/>
      <c r="AL36" s="431"/>
      <c r="AM36" s="431"/>
      <c r="AN36" s="431"/>
      <c r="AO36" s="431"/>
      <c r="AP36" s="432" t="s">
        <v>77</v>
      </c>
      <c r="AQ36" s="432"/>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69"/>
      <c r="BP36" s="69"/>
      <c r="BQ36" s="69"/>
      <c r="BR36" s="133"/>
    </row>
    <row r="37" spans="1:70" ht="13.5" customHeight="1">
      <c r="A37" s="133"/>
      <c r="B37" s="6"/>
      <c r="H37" s="430" t="s">
        <v>81</v>
      </c>
      <c r="I37" s="430"/>
      <c r="J37" s="430"/>
      <c r="K37" s="430"/>
      <c r="L37" s="430"/>
      <c r="M37" s="430"/>
      <c r="N37" s="430"/>
      <c r="O37" s="430"/>
      <c r="P37" s="430"/>
      <c r="Q37" s="430"/>
      <c r="R37" s="430"/>
      <c r="S37" s="431">
        <f>SUM(J27:AY27)-SUM(J28:AY28)</f>
        <v>0</v>
      </c>
      <c r="T37" s="431"/>
      <c r="U37" s="431"/>
      <c r="V37" s="431"/>
      <c r="W37" s="432" t="s">
        <v>68</v>
      </c>
      <c r="X37" s="432"/>
      <c r="Y37" s="432" t="s">
        <v>76</v>
      </c>
      <c r="Z37" s="432"/>
      <c r="AA37" s="431">
        <v>800</v>
      </c>
      <c r="AB37" s="431"/>
      <c r="AC37" s="431"/>
      <c r="AD37" s="431"/>
      <c r="AE37" s="431"/>
      <c r="AF37" s="432" t="s">
        <v>77</v>
      </c>
      <c r="AG37" s="432"/>
      <c r="AH37" s="432" t="s">
        <v>78</v>
      </c>
      <c r="AI37" s="432"/>
      <c r="AJ37" s="431">
        <f t="shared" si="12"/>
        <v>0</v>
      </c>
      <c r="AK37" s="431"/>
      <c r="AL37" s="431"/>
      <c r="AM37" s="431"/>
      <c r="AN37" s="431"/>
      <c r="AO37" s="431"/>
      <c r="AP37" s="432" t="s">
        <v>77</v>
      </c>
      <c r="AQ37" s="432"/>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69"/>
      <c r="BP37" s="69"/>
      <c r="BQ37" s="69"/>
      <c r="BR37" s="133"/>
    </row>
    <row r="38" spans="1:70" ht="13.5" customHeight="1">
      <c r="A38" s="133"/>
      <c r="H38" s="439" t="s">
        <v>82</v>
      </c>
      <c r="I38" s="439"/>
      <c r="J38" s="439"/>
      <c r="K38" s="439"/>
      <c r="L38" s="439"/>
      <c r="M38" s="439"/>
      <c r="N38" s="439"/>
      <c r="O38" s="439"/>
      <c r="P38" s="439"/>
      <c r="Q38" s="439"/>
      <c r="R38" s="439"/>
      <c r="S38" s="435">
        <f>SUM(Q26:BF26)-SUM(J28:AY28)</f>
        <v>0</v>
      </c>
      <c r="T38" s="435"/>
      <c r="U38" s="435"/>
      <c r="V38" s="435"/>
      <c r="W38" s="434" t="s">
        <v>68</v>
      </c>
      <c r="X38" s="434"/>
      <c r="Y38" s="434" t="s">
        <v>76</v>
      </c>
      <c r="Z38" s="434"/>
      <c r="AA38" s="435">
        <v>500</v>
      </c>
      <c r="AB38" s="435"/>
      <c r="AC38" s="435"/>
      <c r="AD38" s="435"/>
      <c r="AE38" s="435"/>
      <c r="AF38" s="434" t="s">
        <v>77</v>
      </c>
      <c r="AG38" s="434"/>
      <c r="AH38" s="434" t="s">
        <v>78</v>
      </c>
      <c r="AI38" s="434"/>
      <c r="AJ38" s="435">
        <f t="shared" si="12"/>
        <v>0</v>
      </c>
      <c r="AK38" s="435"/>
      <c r="AL38" s="435"/>
      <c r="AM38" s="435"/>
      <c r="AN38" s="435"/>
      <c r="AO38" s="435"/>
      <c r="AP38" s="434" t="s">
        <v>77</v>
      </c>
      <c r="AQ38" s="434"/>
      <c r="AR38" s="141"/>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133"/>
    </row>
    <row r="39" spans="1:70" ht="13.5" customHeight="1">
      <c r="A39" s="133"/>
      <c r="H39" s="436" t="s">
        <v>83</v>
      </c>
      <c r="I39" s="436"/>
      <c r="J39" s="436"/>
      <c r="K39" s="436"/>
      <c r="L39" s="436"/>
      <c r="M39" s="436"/>
      <c r="N39" s="436"/>
      <c r="O39" s="436"/>
      <c r="P39" s="436"/>
      <c r="Q39" s="436"/>
      <c r="R39" s="436"/>
      <c r="S39" s="437"/>
      <c r="T39" s="437"/>
      <c r="U39" s="437"/>
      <c r="V39" s="437"/>
      <c r="W39" s="438"/>
      <c r="X39" s="438"/>
      <c r="Y39" s="438"/>
      <c r="Z39" s="438"/>
      <c r="AA39" s="437"/>
      <c r="AB39" s="437"/>
      <c r="AC39" s="437"/>
      <c r="AD39" s="437"/>
      <c r="AE39" s="437"/>
      <c r="AF39" s="438"/>
      <c r="AG39" s="438"/>
      <c r="AH39" s="438"/>
      <c r="AI39" s="438"/>
      <c r="AJ39" s="437">
        <f>SUM(AJ35:AO38)</f>
        <v>0</v>
      </c>
      <c r="AK39" s="437"/>
      <c r="AL39" s="437"/>
      <c r="AM39" s="437"/>
      <c r="AN39" s="437"/>
      <c r="AO39" s="437"/>
      <c r="AP39" s="438" t="s">
        <v>77</v>
      </c>
      <c r="AQ39" s="438"/>
      <c r="BR39" s="133"/>
    </row>
    <row r="40" spans="1:70" ht="7.5" customHeight="1" thickBot="1">
      <c r="A40" s="133"/>
      <c r="B40" s="2"/>
      <c r="C40" s="2"/>
      <c r="D40" s="9"/>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133"/>
    </row>
    <row r="41" spans="1:70" ht="7.5" customHeight="1" thickTop="1">
      <c r="A41" s="133"/>
      <c r="B41" s="16"/>
      <c r="C41" s="16"/>
      <c r="D41" s="17"/>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3"/>
    </row>
    <row r="42" spans="1:70">
      <c r="A42" s="133"/>
      <c r="BE42" s="35"/>
      <c r="BF42" s="35"/>
      <c r="BG42" s="116"/>
      <c r="BH42" s="35"/>
      <c r="BI42" s="35"/>
      <c r="BR42" s="133"/>
    </row>
    <row r="43" spans="1:70" ht="11.25" customHeight="1">
      <c r="A43" s="133"/>
      <c r="B43" s="117"/>
      <c r="C43" s="117"/>
      <c r="D43" s="7"/>
      <c r="L43" s="71"/>
      <c r="M43" s="72"/>
      <c r="N43" s="72"/>
      <c r="O43" s="72"/>
      <c r="P43" s="73"/>
      <c r="Q43" s="73"/>
      <c r="R43" s="73"/>
      <c r="S43" s="72"/>
      <c r="T43" s="72"/>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5"/>
      <c r="BN43" s="76"/>
      <c r="BO43" s="77"/>
      <c r="BR43" s="133"/>
    </row>
    <row r="44" spans="1:70" ht="21" customHeight="1">
      <c r="A44" s="133"/>
      <c r="B44" s="117"/>
      <c r="C44" s="117"/>
      <c r="D44" s="7"/>
      <c r="L44" s="78"/>
      <c r="M44" s="79"/>
      <c r="N44" s="79"/>
      <c r="O44" s="445" t="s">
        <v>1117</v>
      </c>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7"/>
      <c r="BL44" s="7"/>
      <c r="BM44" s="80"/>
      <c r="BN44" s="76"/>
      <c r="BO44" s="77"/>
      <c r="BR44" s="133"/>
    </row>
    <row r="45" spans="1:70">
      <c r="A45" s="133"/>
      <c r="B45" s="10"/>
      <c r="C45" s="6"/>
      <c r="D45" s="7"/>
      <c r="L45" s="81"/>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446">
        <f ca="1">TODAY()</f>
        <v>43158</v>
      </c>
      <c r="BB45" s="446"/>
      <c r="BC45" s="446"/>
      <c r="BD45" s="446"/>
      <c r="BE45" s="446"/>
      <c r="BF45" s="446"/>
      <c r="BG45" s="446"/>
      <c r="BH45" s="446"/>
      <c r="BI45" s="446"/>
      <c r="BJ45" s="446"/>
      <c r="BK45" s="7"/>
      <c r="BL45" s="7"/>
      <c r="BM45" s="80"/>
      <c r="BN45" s="76"/>
      <c r="BO45" s="76"/>
      <c r="BR45" s="133"/>
    </row>
    <row r="46" spans="1:70" ht="24">
      <c r="A46" s="133"/>
      <c r="B46" s="57"/>
      <c r="C46" s="57"/>
      <c r="D46" s="82"/>
      <c r="L46" s="83"/>
      <c r="M46" s="84"/>
      <c r="N46" s="84"/>
      <c r="O46" s="447" t="str">
        <f>J4</f>
        <v/>
      </c>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85"/>
      <c r="AY46" s="86" t="s">
        <v>85</v>
      </c>
      <c r="AZ46" s="85"/>
      <c r="BA46" s="85"/>
      <c r="BB46" s="7"/>
      <c r="BC46" s="7"/>
      <c r="BD46" s="7"/>
      <c r="BE46" s="7"/>
      <c r="BF46" s="7"/>
      <c r="BG46" s="7"/>
      <c r="BH46" s="7"/>
      <c r="BI46" s="7"/>
      <c r="BJ46" s="7"/>
      <c r="BK46" s="7"/>
      <c r="BL46" s="7"/>
      <c r="BM46" s="80"/>
      <c r="BN46" s="76"/>
      <c r="BO46" s="87"/>
      <c r="BP46" s="13"/>
      <c r="BQ46" s="13"/>
      <c r="BR46" s="133"/>
    </row>
    <row r="47" spans="1:70" ht="6" customHeight="1">
      <c r="A47" s="133"/>
      <c r="B47" s="6"/>
      <c r="C47" s="8"/>
      <c r="D47" s="7"/>
      <c r="L47" s="81"/>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80"/>
      <c r="BN47" s="76"/>
      <c r="BO47" s="7"/>
      <c r="BR47" s="133"/>
    </row>
    <row r="48" spans="1:70" ht="24.75" customHeight="1">
      <c r="A48" s="133"/>
      <c r="B48" s="6"/>
      <c r="C48" s="8"/>
      <c r="D48" s="7"/>
      <c r="L48" s="81"/>
      <c r="M48" s="7"/>
      <c r="N48" s="448"/>
      <c r="O48" s="448"/>
      <c r="P48" s="448"/>
      <c r="Q48" s="7"/>
      <c r="R48" s="7"/>
      <c r="S48" s="88"/>
      <c r="T48" s="88"/>
      <c r="U48" s="88"/>
      <c r="V48" s="88"/>
      <c r="W48" s="88"/>
      <c r="X48" s="88"/>
      <c r="Y48" s="88"/>
      <c r="Z48" s="88"/>
      <c r="AA48" s="88"/>
      <c r="AB48" s="88"/>
      <c r="AC48" s="88"/>
      <c r="AD48" s="88"/>
      <c r="AE48" s="119"/>
      <c r="AF48" s="88"/>
      <c r="AG48" s="119" t="s">
        <v>101</v>
      </c>
      <c r="AH48" s="88"/>
      <c r="AI48" s="449" t="e">
        <f>DOLLAR(BH17+BH21+BH22+BH26)&amp;" -"</f>
        <v>#VALUE!</v>
      </c>
      <c r="AJ48" s="449"/>
      <c r="AK48" s="449"/>
      <c r="AL48" s="449"/>
      <c r="AM48" s="449"/>
      <c r="AN48" s="449"/>
      <c r="AO48" s="449"/>
      <c r="AP48" s="449"/>
      <c r="AQ48" s="449"/>
      <c r="AR48" s="449"/>
      <c r="AS48" s="449"/>
      <c r="AT48" s="449"/>
      <c r="AU48" s="449"/>
      <c r="AV48" s="449"/>
      <c r="AW48" s="449"/>
      <c r="BE48" s="7"/>
      <c r="BF48" s="7"/>
      <c r="BG48" s="7"/>
      <c r="BH48" s="7"/>
      <c r="BI48" s="7"/>
      <c r="BJ48" s="7"/>
      <c r="BK48" s="7"/>
      <c r="BL48" s="7"/>
      <c r="BM48" s="80"/>
      <c r="BN48" s="7"/>
      <c r="BO48" s="7"/>
      <c r="BR48" s="133"/>
    </row>
    <row r="49" spans="1:70" ht="8.25" customHeight="1">
      <c r="A49" s="133"/>
      <c r="B49" s="6"/>
      <c r="C49" s="8"/>
      <c r="D49" s="7"/>
      <c r="L49" s="81"/>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80"/>
      <c r="BN49" s="7"/>
      <c r="BO49" s="7"/>
      <c r="BR49" s="133"/>
    </row>
    <row r="50" spans="1:70" ht="14.25" customHeight="1">
      <c r="A50" s="133"/>
      <c r="B50" s="6"/>
      <c r="C50" s="8"/>
      <c r="D50" s="89"/>
      <c r="L50" s="90"/>
      <c r="M50" s="91"/>
      <c r="N50" s="92"/>
      <c r="O50" s="92"/>
      <c r="P50" s="92"/>
      <c r="U50" s="92"/>
      <c r="V50" s="92"/>
      <c r="X50" s="120" t="s">
        <v>102</v>
      </c>
      <c r="Z50" s="96" t="s">
        <v>104</v>
      </c>
      <c r="AA50" s="96"/>
      <c r="AB50" s="96"/>
      <c r="AC50" s="96"/>
      <c r="AD50" s="96"/>
      <c r="AE50" s="443" t="e">
        <f>DOLLAR(BH17)&amp;" -"</f>
        <v>#VALUE!</v>
      </c>
      <c r="AF50" s="443"/>
      <c r="AG50" s="443"/>
      <c r="AH50" s="443"/>
      <c r="AI50" s="443"/>
      <c r="AJ50" s="443"/>
      <c r="AK50" s="443"/>
      <c r="AM50" s="76"/>
      <c r="AN50" s="76"/>
      <c r="AO50" s="76"/>
      <c r="AP50" s="96"/>
      <c r="AQ50" s="96"/>
      <c r="AR50" s="97"/>
      <c r="AS50" s="97"/>
      <c r="AT50" s="7"/>
      <c r="AU50" s="97"/>
      <c r="AV50" s="97"/>
      <c r="AW50" s="102"/>
      <c r="AX50" s="102"/>
      <c r="AY50" s="102"/>
      <c r="AZ50" s="102"/>
      <c r="BA50" s="102"/>
      <c r="BB50" s="102"/>
      <c r="BC50" s="96"/>
      <c r="BD50" s="96"/>
      <c r="BE50" s="96"/>
      <c r="BF50" s="96"/>
      <c r="BG50" s="96"/>
      <c r="BH50" s="98" t="str">
        <f>大会要項!C1</f>
        <v>九州Jr.ユース（ユース）サッカー交流戦2018</v>
      </c>
      <c r="BI50" s="76"/>
      <c r="BJ50" s="97"/>
      <c r="BK50" s="97"/>
      <c r="BL50" s="97"/>
      <c r="BM50" s="99"/>
      <c r="BN50" s="96"/>
      <c r="BO50" s="7"/>
      <c r="BR50" s="133"/>
    </row>
    <row r="51" spans="1:70" ht="13.5" customHeight="1">
      <c r="A51" s="133"/>
      <c r="B51" s="56"/>
      <c r="C51" s="8"/>
      <c r="D51" s="96"/>
      <c r="L51" s="100"/>
      <c r="M51" s="101"/>
      <c r="N51" s="101"/>
      <c r="O51" s="101"/>
      <c r="P51" s="101"/>
      <c r="U51" s="101"/>
      <c r="V51" s="101"/>
      <c r="W51" s="101"/>
      <c r="X51" s="96"/>
      <c r="Y51" s="96"/>
      <c r="Z51" s="93" t="s">
        <v>103</v>
      </c>
      <c r="AA51" s="94"/>
      <c r="AB51" s="94"/>
      <c r="AC51" s="95"/>
      <c r="AD51" s="93"/>
      <c r="AE51" s="443" t="e">
        <f>DOLLAR(BH21+BH22)&amp;" -"</f>
        <v>#VALUE!</v>
      </c>
      <c r="AF51" s="443"/>
      <c r="AG51" s="443"/>
      <c r="AH51" s="443"/>
      <c r="AI51" s="443"/>
      <c r="AJ51" s="443"/>
      <c r="AK51" s="443"/>
      <c r="AM51" s="76"/>
      <c r="AN51" s="76"/>
      <c r="AO51" s="76"/>
      <c r="AP51" s="96"/>
      <c r="AQ51" s="96"/>
      <c r="AR51" s="96"/>
      <c r="AS51" s="96"/>
      <c r="AT51" s="7"/>
      <c r="AU51" s="102"/>
      <c r="AV51" s="102"/>
      <c r="AW51" s="70"/>
      <c r="AX51" s="106"/>
      <c r="AY51" s="107"/>
      <c r="AZ51" s="107"/>
      <c r="BA51" s="107"/>
      <c r="BB51" s="107"/>
      <c r="BC51" s="107"/>
      <c r="BD51" s="107"/>
      <c r="BE51" s="108"/>
      <c r="BF51" s="108"/>
      <c r="BG51" s="108"/>
      <c r="BH51" s="109" t="s">
        <v>106</v>
      </c>
      <c r="BI51" s="76"/>
      <c r="BJ51" s="76"/>
      <c r="BK51" s="97"/>
      <c r="BL51" s="97"/>
      <c r="BM51" s="99"/>
      <c r="BN51" s="76"/>
      <c r="BO51" s="96"/>
      <c r="BP51" s="58"/>
      <c r="BR51" s="133"/>
    </row>
    <row r="52" spans="1:70" ht="13.5" customHeight="1">
      <c r="A52" s="133"/>
      <c r="B52" s="58"/>
      <c r="C52" s="58"/>
      <c r="D52" s="103"/>
      <c r="L52" s="100"/>
      <c r="M52" s="96"/>
      <c r="N52" s="96"/>
      <c r="O52" s="96"/>
      <c r="P52" s="96"/>
      <c r="U52" s="104"/>
      <c r="V52" s="104"/>
      <c r="W52" s="104"/>
      <c r="X52" s="104"/>
      <c r="Y52" s="104"/>
      <c r="Z52" s="96" t="s">
        <v>74</v>
      </c>
      <c r="AA52" s="96"/>
      <c r="AB52" s="96"/>
      <c r="AC52" s="96"/>
      <c r="AD52" s="96"/>
      <c r="AE52" s="444" t="str">
        <f>DOLLAR(AJ35+AJ36+AJ37+AJ38)&amp;" -"</f>
        <v>¥0 -</v>
      </c>
      <c r="AF52" s="444"/>
      <c r="AG52" s="444"/>
      <c r="AH52" s="444"/>
      <c r="AI52" s="444"/>
      <c r="AJ52" s="444"/>
      <c r="AK52" s="444"/>
      <c r="AM52" s="96"/>
      <c r="AN52" s="105"/>
      <c r="AO52" s="96"/>
      <c r="AP52" s="96"/>
      <c r="AQ52" s="96"/>
      <c r="AR52" s="7"/>
      <c r="AS52" s="7"/>
      <c r="AT52" s="7"/>
      <c r="AU52" s="7"/>
      <c r="AV52" s="79"/>
      <c r="AW52" s="107"/>
      <c r="AX52" s="107"/>
      <c r="AY52" s="107"/>
      <c r="AZ52" s="107"/>
      <c r="BA52" s="107"/>
      <c r="BB52" s="107"/>
      <c r="BC52" s="107"/>
      <c r="BD52" s="107"/>
      <c r="BE52" s="107"/>
      <c r="BF52" s="107"/>
      <c r="BG52" s="107"/>
      <c r="BH52" s="113" t="s">
        <v>86</v>
      </c>
      <c r="BI52" s="76"/>
      <c r="BJ52" s="76"/>
      <c r="BK52" s="96"/>
      <c r="BL52" s="96"/>
      <c r="BM52" s="110"/>
      <c r="BN52" s="76"/>
      <c r="BO52" s="103"/>
      <c r="BP52" s="58"/>
      <c r="BR52" s="133"/>
    </row>
    <row r="53" spans="1:70" ht="15" customHeight="1">
      <c r="A53" s="133"/>
      <c r="B53" s="117"/>
      <c r="C53" s="117"/>
      <c r="D53" s="111"/>
      <c r="L53" s="81"/>
      <c r="M53" s="79"/>
      <c r="N53" s="112"/>
      <c r="O53" s="112"/>
      <c r="P53" s="112"/>
      <c r="Q53" s="112"/>
      <c r="R53" s="11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9"/>
      <c r="AW53" s="107"/>
      <c r="AX53" s="107"/>
      <c r="AY53" s="107"/>
      <c r="AZ53" s="107"/>
      <c r="BA53" s="107"/>
      <c r="BB53" s="107"/>
      <c r="BC53" s="107"/>
      <c r="BD53" s="107"/>
      <c r="BE53" s="107"/>
      <c r="BF53" s="107"/>
      <c r="BG53" s="107"/>
      <c r="BH53" s="115" t="s">
        <v>87</v>
      </c>
      <c r="BI53" s="76"/>
      <c r="BJ53" s="76"/>
      <c r="BK53" s="108"/>
      <c r="BL53" s="108"/>
      <c r="BM53" s="114"/>
      <c r="BN53" s="108"/>
      <c r="BO53" s="108"/>
      <c r="BR53" s="133"/>
    </row>
    <row r="54" spans="1:70" ht="6" customHeight="1">
      <c r="A54" s="133"/>
      <c r="B54" s="117"/>
      <c r="C54" s="117"/>
      <c r="D54" s="111"/>
      <c r="L54" s="121"/>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3"/>
      <c r="AM54" s="123"/>
      <c r="AN54" s="123"/>
      <c r="AO54" s="123"/>
      <c r="AP54" s="123"/>
      <c r="AQ54" s="123"/>
      <c r="AR54" s="122"/>
      <c r="AS54" s="122"/>
      <c r="AT54" s="122"/>
      <c r="AU54" s="122"/>
      <c r="AV54" s="122"/>
      <c r="AW54" s="122"/>
      <c r="AX54" s="122"/>
      <c r="AY54" s="122"/>
      <c r="AZ54" s="122"/>
      <c r="BA54" s="122"/>
      <c r="BB54" s="122"/>
      <c r="BC54" s="122"/>
      <c r="BD54" s="122"/>
      <c r="BE54" s="122"/>
      <c r="BF54" s="122"/>
      <c r="BG54" s="122"/>
      <c r="BH54" s="122"/>
      <c r="BI54" s="122"/>
      <c r="BJ54" s="123"/>
      <c r="BK54" s="124"/>
      <c r="BL54" s="124"/>
      <c r="BM54" s="125"/>
      <c r="BN54" s="108"/>
      <c r="BO54" s="108"/>
      <c r="BR54" s="133"/>
    </row>
    <row r="55" spans="1:70" ht="15" customHeight="1">
      <c r="A55" s="133"/>
      <c r="B55" s="19"/>
      <c r="C55" s="24"/>
      <c r="D55" s="111"/>
      <c r="L55" s="81"/>
      <c r="O55" s="37" t="s">
        <v>1143</v>
      </c>
      <c r="BL55" s="108"/>
      <c r="BM55" s="114"/>
      <c r="BN55" s="108"/>
      <c r="BR55" s="133"/>
    </row>
    <row r="56" spans="1:70" ht="15" customHeight="1">
      <c r="A56" s="133"/>
      <c r="B56" s="19"/>
      <c r="C56" s="24"/>
      <c r="D56" s="111"/>
      <c r="L56" s="81"/>
      <c r="O56" s="37" t="s">
        <v>1144</v>
      </c>
      <c r="BL56" s="108"/>
      <c r="BM56" s="114"/>
      <c r="BN56" s="108"/>
      <c r="BR56" s="133"/>
    </row>
    <row r="57" spans="1:70" ht="14.25">
      <c r="A57" s="133"/>
      <c r="D57" s="111"/>
      <c r="L57" s="81"/>
      <c r="O57" s="126" t="s">
        <v>107</v>
      </c>
      <c r="BL57" s="108"/>
      <c r="BM57" s="114"/>
      <c r="BN57" s="108"/>
      <c r="BR57" s="133"/>
    </row>
    <row r="58" spans="1:70" ht="14.25">
      <c r="A58" s="133"/>
      <c r="D58" s="111"/>
      <c r="L58" s="81"/>
      <c r="BL58" s="108"/>
      <c r="BM58" s="114"/>
      <c r="BN58" s="108"/>
      <c r="BR58" s="133"/>
    </row>
    <row r="59" spans="1:70" ht="14.25">
      <c r="A59" s="133"/>
      <c r="D59" s="111"/>
      <c r="L59" s="81"/>
      <c r="T59" s="127"/>
      <c r="V59" s="37" t="s">
        <v>105</v>
      </c>
      <c r="W59" s="127"/>
      <c r="X59" s="127"/>
      <c r="Y59" s="127"/>
      <c r="Z59" s="127"/>
      <c r="AA59" s="127"/>
      <c r="AB59" s="127" t="s">
        <v>1112</v>
      </c>
      <c r="AC59" s="127"/>
      <c r="AD59" s="127"/>
      <c r="AE59" s="127"/>
      <c r="AO59" s="128"/>
      <c r="AP59" s="127" t="s">
        <v>1113</v>
      </c>
      <c r="AX59" s="127"/>
      <c r="AY59" s="127"/>
      <c r="AZ59" s="128"/>
      <c r="BA59" s="128"/>
      <c r="BB59" s="128"/>
      <c r="BC59" s="128"/>
      <c r="BD59" s="128"/>
      <c r="BL59" s="108"/>
      <c r="BM59" s="114"/>
      <c r="BN59" s="108"/>
      <c r="BR59" s="133"/>
    </row>
    <row r="60" spans="1:70" ht="14.25">
      <c r="A60" s="133"/>
      <c r="D60" s="111"/>
      <c r="L60" s="81"/>
      <c r="T60" s="127"/>
      <c r="V60" s="127"/>
      <c r="W60" s="127"/>
      <c r="X60" s="127"/>
      <c r="Y60" s="127"/>
      <c r="Z60" s="127"/>
      <c r="AA60" s="127"/>
      <c r="AB60" s="127" t="s">
        <v>1114</v>
      </c>
      <c r="AC60" s="127"/>
      <c r="AD60" s="127"/>
      <c r="AE60" s="127"/>
      <c r="AF60" s="127"/>
      <c r="AH60" s="127"/>
      <c r="AI60" s="127"/>
      <c r="AJ60" s="128"/>
      <c r="AK60" s="128"/>
      <c r="AL60" s="128"/>
      <c r="AM60" s="128"/>
      <c r="AN60" s="128"/>
      <c r="AO60" s="128"/>
      <c r="AP60" s="127"/>
      <c r="AQ60" s="127"/>
      <c r="AR60" s="128"/>
      <c r="AS60" s="127"/>
      <c r="AT60" s="127"/>
      <c r="AU60" s="127"/>
      <c r="AV60" s="127"/>
      <c r="AW60" s="127"/>
      <c r="AX60" s="127"/>
      <c r="AY60" s="127"/>
      <c r="AZ60" s="127"/>
      <c r="BA60" s="127"/>
      <c r="BB60" s="127"/>
      <c r="BC60" s="127"/>
      <c r="BD60" s="127"/>
      <c r="BL60" s="108"/>
      <c r="BM60" s="114"/>
      <c r="BN60" s="108"/>
      <c r="BR60" s="133"/>
    </row>
    <row r="61" spans="1:70">
      <c r="A61" s="133"/>
      <c r="D61" s="19"/>
      <c r="L61" s="59"/>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1"/>
      <c r="BN61" s="19"/>
      <c r="BO61" s="19"/>
      <c r="BR61" s="133"/>
    </row>
    <row r="62" spans="1:70" ht="12" customHeight="1">
      <c r="A62" s="133"/>
      <c r="BE62" s="35"/>
      <c r="BF62" s="35"/>
      <c r="BG62" s="116"/>
      <c r="BH62" s="35"/>
      <c r="BI62" s="35"/>
      <c r="BR62" s="133"/>
    </row>
    <row r="63" spans="1:70" ht="13.5" customHeight="1">
      <c r="A63" s="133"/>
      <c r="H63" s="145"/>
      <c r="I63" s="145"/>
      <c r="J63" s="145"/>
      <c r="K63" s="145"/>
      <c r="L63" s="145"/>
      <c r="M63" s="145"/>
      <c r="N63" s="145"/>
      <c r="O63" s="145"/>
      <c r="P63" s="145"/>
      <c r="Q63" s="145"/>
      <c r="R63" s="145"/>
      <c r="S63" s="146"/>
      <c r="T63" s="146"/>
      <c r="U63" s="146"/>
      <c r="V63" s="146"/>
      <c r="W63" s="147"/>
      <c r="X63" s="147"/>
      <c r="Y63" s="147"/>
      <c r="Z63" s="147"/>
      <c r="AA63" s="146"/>
      <c r="AB63" s="146"/>
      <c r="AC63" s="146"/>
      <c r="AD63" s="146"/>
      <c r="AE63" s="146"/>
      <c r="AF63" s="147"/>
      <c r="AG63" s="147"/>
      <c r="AH63" s="147"/>
      <c r="AI63" s="147"/>
      <c r="AJ63" s="146"/>
      <c r="AK63" s="146"/>
      <c r="AL63" s="146"/>
      <c r="AM63" s="146"/>
      <c r="AN63" s="146"/>
      <c r="AO63" s="146"/>
      <c r="AP63" s="147"/>
      <c r="AQ63" s="147"/>
      <c r="BR63" s="133"/>
    </row>
    <row r="64" spans="1:70" ht="14.25" customHeight="1">
      <c r="A64" s="133"/>
      <c r="B64" s="133"/>
      <c r="C64" s="133"/>
      <c r="D64" s="133"/>
      <c r="E64" s="133"/>
      <c r="F64" s="133"/>
      <c r="G64" s="133"/>
      <c r="H64" s="133"/>
      <c r="I64" s="133"/>
      <c r="J64" s="133"/>
      <c r="K64" s="133"/>
      <c r="L64" s="133"/>
      <c r="M64" s="133"/>
      <c r="N64" s="133"/>
      <c r="O64" s="133"/>
      <c r="P64" s="133"/>
      <c r="Q64" s="133"/>
      <c r="R64" s="133"/>
      <c r="S64" s="133"/>
      <c r="T64" s="133"/>
      <c r="U64" s="381" t="s">
        <v>92</v>
      </c>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133"/>
      <c r="AZ64" s="133"/>
      <c r="BA64" s="133"/>
      <c r="BB64" s="133"/>
      <c r="BC64" s="133"/>
      <c r="BD64" s="133"/>
      <c r="BE64" s="133"/>
      <c r="BF64" s="133"/>
      <c r="BG64" s="133"/>
      <c r="BH64" s="133"/>
      <c r="BI64" s="133"/>
      <c r="BJ64" s="133"/>
      <c r="BK64" s="133"/>
      <c r="BL64" s="133"/>
      <c r="BM64" s="133"/>
      <c r="BN64" s="133"/>
      <c r="BO64" s="133"/>
      <c r="BP64" s="133"/>
      <c r="BQ64" s="133"/>
      <c r="BR64" s="133"/>
    </row>
    <row r="65" spans="1:70">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R65" s="15"/>
    </row>
  </sheetData>
  <mergeCells count="280">
    <mergeCell ref="AE51:AK51"/>
    <mergeCell ref="AE52:AK52"/>
    <mergeCell ref="O44:BJ44"/>
    <mergeCell ref="BA45:BJ45"/>
    <mergeCell ref="O46:AW46"/>
    <mergeCell ref="N48:P48"/>
    <mergeCell ref="AI48:AW48"/>
    <mergeCell ref="AE50:AK50"/>
    <mergeCell ref="AE31:AK31"/>
    <mergeCell ref="AL31:AR31"/>
    <mergeCell ref="AS31:AY31"/>
    <mergeCell ref="AZ31:BF31"/>
    <mergeCell ref="Q32:W32"/>
    <mergeCell ref="X32:AD32"/>
    <mergeCell ref="AE32:AK32"/>
    <mergeCell ref="AL32:AR32"/>
    <mergeCell ref="AS32:AY32"/>
    <mergeCell ref="AZ32:BF32"/>
    <mergeCell ref="J31:P31"/>
    <mergeCell ref="J32:P32"/>
    <mergeCell ref="Q31:W31"/>
    <mergeCell ref="X31:AD31"/>
    <mergeCell ref="AJ39:AO39"/>
    <mergeCell ref="AP39:AQ39"/>
    <mergeCell ref="AZ29:BF29"/>
    <mergeCell ref="Q30:W30"/>
    <mergeCell ref="X30:AD30"/>
    <mergeCell ref="AE30:AK30"/>
    <mergeCell ref="AL30:AR30"/>
    <mergeCell ref="AS30:AY30"/>
    <mergeCell ref="AZ30:BF30"/>
    <mergeCell ref="J29:P29"/>
    <mergeCell ref="J30:P30"/>
    <mergeCell ref="Q29:W29"/>
    <mergeCell ref="X29:AD29"/>
    <mergeCell ref="AE29:AK29"/>
    <mergeCell ref="AL29:AR29"/>
    <mergeCell ref="AS29:AY29"/>
    <mergeCell ref="C29:I29"/>
    <mergeCell ref="C30:I30"/>
    <mergeCell ref="C31:I31"/>
    <mergeCell ref="C32:I32"/>
    <mergeCell ref="AH38:AI38"/>
    <mergeCell ref="AJ38:AO38"/>
    <mergeCell ref="AP38:AQ38"/>
    <mergeCell ref="H39:R39"/>
    <mergeCell ref="S39:V39"/>
    <mergeCell ref="W39:X39"/>
    <mergeCell ref="Y39:Z39"/>
    <mergeCell ref="AA39:AE39"/>
    <mergeCell ref="AF39:AG39"/>
    <mergeCell ref="AH39:AI39"/>
    <mergeCell ref="H38:R38"/>
    <mergeCell ref="S38:V38"/>
    <mergeCell ref="W38:X38"/>
    <mergeCell ref="Y38:Z38"/>
    <mergeCell ref="AA38:AE38"/>
    <mergeCell ref="AF38:AG38"/>
    <mergeCell ref="AP36:AQ36"/>
    <mergeCell ref="H37:R37"/>
    <mergeCell ref="S37:V37"/>
    <mergeCell ref="W37:X37"/>
    <mergeCell ref="U64:AX64"/>
    <mergeCell ref="H35:R35"/>
    <mergeCell ref="S35:V35"/>
    <mergeCell ref="W35:X35"/>
    <mergeCell ref="Y35:Z35"/>
    <mergeCell ref="AA35:AE35"/>
    <mergeCell ref="AF35:AG35"/>
    <mergeCell ref="AH35:AI35"/>
    <mergeCell ref="AJ35:AO35"/>
    <mergeCell ref="AP35:AQ35"/>
    <mergeCell ref="H36:R36"/>
    <mergeCell ref="S36:V36"/>
    <mergeCell ref="Y37:Z37"/>
    <mergeCell ref="AA37:AE37"/>
    <mergeCell ref="AF37:AG37"/>
    <mergeCell ref="AH37:AI37"/>
    <mergeCell ref="AJ37:AO37"/>
    <mergeCell ref="AP37:AQ37"/>
    <mergeCell ref="W36:X36"/>
    <mergeCell ref="Y36:Z36"/>
    <mergeCell ref="AA36:AE36"/>
    <mergeCell ref="AF36:AG36"/>
    <mergeCell ref="AH36:AI36"/>
    <mergeCell ref="AJ36:AO36"/>
    <mergeCell ref="AX28:AY28"/>
    <mergeCell ref="AZ28:BD28"/>
    <mergeCell ref="BE28:BF28"/>
    <mergeCell ref="AC28:AD28"/>
    <mergeCell ref="AE28:AI28"/>
    <mergeCell ref="AJ28:AK28"/>
    <mergeCell ref="AL28:AP28"/>
    <mergeCell ref="AQ28:AR28"/>
    <mergeCell ref="AS28:AW28"/>
    <mergeCell ref="C28:I28"/>
    <mergeCell ref="J28:N28"/>
    <mergeCell ref="O28:P28"/>
    <mergeCell ref="Q28:U28"/>
    <mergeCell ref="V28:W28"/>
    <mergeCell ref="X28:AB28"/>
    <mergeCell ref="AL27:AP27"/>
    <mergeCell ref="AQ27:AR27"/>
    <mergeCell ref="AS27:AW27"/>
    <mergeCell ref="AX27:AY27"/>
    <mergeCell ref="AZ27:BD27"/>
    <mergeCell ref="BE27:BF27"/>
    <mergeCell ref="BH26:BP26"/>
    <mergeCell ref="C27:I27"/>
    <mergeCell ref="J27:N27"/>
    <mergeCell ref="O27:P27"/>
    <mergeCell ref="Q27:U27"/>
    <mergeCell ref="V27:W27"/>
    <mergeCell ref="X27:AB27"/>
    <mergeCell ref="AC27:AD27"/>
    <mergeCell ref="AE27:AI27"/>
    <mergeCell ref="AJ27:AK27"/>
    <mergeCell ref="AL26:AP26"/>
    <mergeCell ref="AQ26:AR26"/>
    <mergeCell ref="AS26:AW26"/>
    <mergeCell ref="AX26:AY26"/>
    <mergeCell ref="AZ26:BD26"/>
    <mergeCell ref="BE26:BF26"/>
    <mergeCell ref="AS25:AY25"/>
    <mergeCell ref="AZ25:BF25"/>
    <mergeCell ref="BH25:BP25"/>
    <mergeCell ref="C26:I26"/>
    <mergeCell ref="J26:P26"/>
    <mergeCell ref="Q26:U26"/>
    <mergeCell ref="V26:W26"/>
    <mergeCell ref="X26:AB26"/>
    <mergeCell ref="AC26:AD26"/>
    <mergeCell ref="AE26:AK26"/>
    <mergeCell ref="C25:I25"/>
    <mergeCell ref="J25:P25"/>
    <mergeCell ref="Q25:W25"/>
    <mergeCell ref="X25:AD25"/>
    <mergeCell ref="AE25:AK25"/>
    <mergeCell ref="AL25:AR25"/>
    <mergeCell ref="BH22:BP22"/>
    <mergeCell ref="AL22:AP22"/>
    <mergeCell ref="AQ22:AR22"/>
    <mergeCell ref="AS22:AW22"/>
    <mergeCell ref="AX22:AY22"/>
    <mergeCell ref="AZ22:BD22"/>
    <mergeCell ref="BE22:BF22"/>
    <mergeCell ref="BH21:BP21"/>
    <mergeCell ref="C22:I22"/>
    <mergeCell ref="J22:N22"/>
    <mergeCell ref="O22:P22"/>
    <mergeCell ref="Q22:U22"/>
    <mergeCell ref="V22:W22"/>
    <mergeCell ref="X22:AB22"/>
    <mergeCell ref="AC22:AD22"/>
    <mergeCell ref="AE22:AI22"/>
    <mergeCell ref="AJ22:AK22"/>
    <mergeCell ref="AL21:AP21"/>
    <mergeCell ref="AQ21:AR21"/>
    <mergeCell ref="AS21:AW21"/>
    <mergeCell ref="AX21:AY21"/>
    <mergeCell ref="AZ21:BD21"/>
    <mergeCell ref="BE21:BF21"/>
    <mergeCell ref="BH20:BP20"/>
    <mergeCell ref="C21:I21"/>
    <mergeCell ref="J21:N21"/>
    <mergeCell ref="O21:P21"/>
    <mergeCell ref="Q21:U21"/>
    <mergeCell ref="V21:W21"/>
    <mergeCell ref="X21:AB21"/>
    <mergeCell ref="AC21:AD21"/>
    <mergeCell ref="AE21:AI21"/>
    <mergeCell ref="AJ21:AK21"/>
    <mergeCell ref="C20:I20"/>
    <mergeCell ref="J20:P20"/>
    <mergeCell ref="Q20:W20"/>
    <mergeCell ref="X20:AD20"/>
    <mergeCell ref="AE20:AK20"/>
    <mergeCell ref="AL20:AR20"/>
    <mergeCell ref="AS20:AY20"/>
    <mergeCell ref="AZ20:BF20"/>
    <mergeCell ref="AI17:AK17"/>
    <mergeCell ref="AL17:AO17"/>
    <mergeCell ref="AP17:AR17"/>
    <mergeCell ref="AS17:AV17"/>
    <mergeCell ref="AW17:AY17"/>
    <mergeCell ref="AZ17:BC17"/>
    <mergeCell ref="BD16:BF16"/>
    <mergeCell ref="BH16:BP16"/>
    <mergeCell ref="C17:I17"/>
    <mergeCell ref="J17:M17"/>
    <mergeCell ref="N17:P17"/>
    <mergeCell ref="Q17:T17"/>
    <mergeCell ref="U17:W17"/>
    <mergeCell ref="X17:AA17"/>
    <mergeCell ref="AB17:AD17"/>
    <mergeCell ref="AE17:AH17"/>
    <mergeCell ref="AI16:AK16"/>
    <mergeCell ref="AL16:AO16"/>
    <mergeCell ref="AP16:AR16"/>
    <mergeCell ref="AS16:AV16"/>
    <mergeCell ref="AW16:AY16"/>
    <mergeCell ref="AZ16:BC16"/>
    <mergeCell ref="BD17:BF17"/>
    <mergeCell ref="BH17:BP17"/>
    <mergeCell ref="C16:I16"/>
    <mergeCell ref="J16:M16"/>
    <mergeCell ref="N16:P16"/>
    <mergeCell ref="Q16:T16"/>
    <mergeCell ref="U16:W16"/>
    <mergeCell ref="X16:AA16"/>
    <mergeCell ref="AB16:AD16"/>
    <mergeCell ref="AE16:AH16"/>
    <mergeCell ref="AI15:AK15"/>
    <mergeCell ref="BH14:BP14"/>
    <mergeCell ref="C15:I15"/>
    <mergeCell ref="J15:M15"/>
    <mergeCell ref="N15:P15"/>
    <mergeCell ref="Q15:T15"/>
    <mergeCell ref="U15:W15"/>
    <mergeCell ref="X15:AA15"/>
    <mergeCell ref="AB15:AD15"/>
    <mergeCell ref="AE15:AH15"/>
    <mergeCell ref="AI14:AK14"/>
    <mergeCell ref="AL14:AO14"/>
    <mergeCell ref="AP14:AR14"/>
    <mergeCell ref="AS14:AV14"/>
    <mergeCell ref="AW14:AY14"/>
    <mergeCell ref="AZ14:BC14"/>
    <mergeCell ref="BD15:BF15"/>
    <mergeCell ref="BH15:BP15"/>
    <mergeCell ref="AL15:AO15"/>
    <mergeCell ref="AP15:AR15"/>
    <mergeCell ref="AS15:AV15"/>
    <mergeCell ref="AW15:AY15"/>
    <mergeCell ref="AZ15:BC15"/>
    <mergeCell ref="AS13:AY13"/>
    <mergeCell ref="AZ13:BF13"/>
    <mergeCell ref="C14:I14"/>
    <mergeCell ref="J14:M14"/>
    <mergeCell ref="N14:P14"/>
    <mergeCell ref="Q14:T14"/>
    <mergeCell ref="U14:W14"/>
    <mergeCell ref="X14:AA14"/>
    <mergeCell ref="AB14:AD14"/>
    <mergeCell ref="AE14:AH14"/>
    <mergeCell ref="C13:I13"/>
    <mergeCell ref="J13:P13"/>
    <mergeCell ref="Q13:W13"/>
    <mergeCell ref="X13:AD13"/>
    <mergeCell ref="AE13:AK13"/>
    <mergeCell ref="AL13:AR13"/>
    <mergeCell ref="BD14:BF14"/>
    <mergeCell ref="C10:I10"/>
    <mergeCell ref="J10:X10"/>
    <mergeCell ref="Y10:AE10"/>
    <mergeCell ref="AF10:AT10"/>
    <mergeCell ref="AU10:BA10"/>
    <mergeCell ref="BB10:BP10"/>
    <mergeCell ref="C9:I9"/>
    <mergeCell ref="J9:X9"/>
    <mergeCell ref="Y9:AE9"/>
    <mergeCell ref="AF9:AT9"/>
    <mergeCell ref="AU9:BA9"/>
    <mergeCell ref="BB9:BP9"/>
    <mergeCell ref="C7:I7"/>
    <mergeCell ref="J7:AI7"/>
    <mergeCell ref="AJ7:AP7"/>
    <mergeCell ref="AQ7:BP7"/>
    <mergeCell ref="C8:I8"/>
    <mergeCell ref="J8:AI8"/>
    <mergeCell ref="AJ8:AP8"/>
    <mergeCell ref="AQ8:BP8"/>
    <mergeCell ref="B2:BQ2"/>
    <mergeCell ref="C4:I4"/>
    <mergeCell ref="J4:BP4"/>
    <mergeCell ref="C5:I6"/>
    <mergeCell ref="J5:K5"/>
    <mergeCell ref="L5:R5"/>
    <mergeCell ref="S5:BP5"/>
    <mergeCell ref="J6:BP6"/>
  </mergeCells>
  <phoneticPr fontId="26"/>
  <dataValidations count="3">
    <dataValidation type="whole" imeMode="off" allowBlank="1" showInputMessage="1" showErrorMessage="1" sqref="J29:J32 Q29:Q32 X29:X32 AE29:AE32 AL29:AL32 AS29:AS32 AZ29:AZ32">
      <formula1>0</formula1>
      <formula2>99</formula2>
    </dataValidation>
    <dataValidation imeMode="hiragana" allowBlank="1" showInputMessage="1" showErrorMessage="1" sqref="J6"/>
    <dataValidation imeMode="off" allowBlank="1" showInputMessage="1" showErrorMessage="1" sqref="AF10 L5:R5 BB10 J7:J8 BE21:BE22 J10 J21:J22 O21:O22 AZ14:AZ16 V21:V22 AS21:AS22 AL21:AL22 AC21:AC22 BJ28:BP28 X21:X22 AJ21:AJ22 X14:X16 J14:J16 Q14:Q16 AX21:AX22 AS14:AS16 AL14:AL16 AE14:AE16 Q21:Q22 AQ21:AQ22 AE21:AE22 AQ7:AQ8 AZ21:AZ22 J28:BF28 AC27:AD27"/>
  </dataValidations>
  <pageMargins left="0.69" right="0.22" top="0.22" bottom="0.16" header="0.11" footer="0.11"/>
  <pageSetup paperSize="9" scale="88" fitToHeight="0" orientation="portrait" horizontalDpi="4294967293" verticalDpi="0" r:id="rId1"/>
  <ignoredErrors>
    <ignoredError sqref="J11:BP26 K4:BP4 J5:K5 M5:BP5 K6:BP6 K7:AP7 K8:AP8 K9:AE9 K10:AE10 AR7:BP7 AR8:BP8 AG9:BA9 AG10:BA10 BC9:BP9 BC10:BP10 J28:BP32 J27:AB27 AE27:BP27"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6"/>
  <sheetViews>
    <sheetView workbookViewId="0">
      <pane xSplit="2" ySplit="1" topLeftCell="H2" activePane="bottomRight" state="frozen"/>
      <selection activeCell="C49" sqref="C49:BP49"/>
      <selection pane="topRight" activeCell="C49" sqref="C49:BP49"/>
      <selection pane="bottomLeft" activeCell="C49" sqref="C49:BP49"/>
      <selection pane="bottomRight" activeCell="C49" sqref="C49:BP49"/>
    </sheetView>
  </sheetViews>
  <sheetFormatPr defaultRowHeight="13.5"/>
  <cols>
    <col min="1" max="1" width="9" style="132" customWidth="1"/>
    <col min="2" max="2" width="35.875" style="132" customWidth="1"/>
    <col min="3" max="3" width="9" style="132" customWidth="1"/>
    <col min="4" max="4" width="33.375" style="132" bestFit="1" customWidth="1"/>
    <col min="5" max="6" width="13.875" style="132" customWidth="1"/>
    <col min="7" max="7" width="34.875" style="132" bestFit="1" customWidth="1"/>
    <col min="8" max="8" width="23.5" style="132" bestFit="1" customWidth="1"/>
    <col min="9" max="9" width="11" style="132" bestFit="1" customWidth="1"/>
    <col min="10" max="10" width="15" style="132" customWidth="1"/>
    <col min="11" max="11" width="11" style="132" customWidth="1"/>
    <col min="12" max="12" width="15" style="132" customWidth="1"/>
    <col min="13" max="13" width="9" style="132" customWidth="1"/>
    <col min="14" max="14" width="15" style="132" customWidth="1"/>
    <col min="15" max="16384" width="9" style="132"/>
  </cols>
  <sheetData>
    <row r="1" spans="1:14">
      <c r="A1" s="198" t="s">
        <v>113</v>
      </c>
      <c r="B1" s="198" t="s">
        <v>0</v>
      </c>
      <c r="C1" s="198" t="s">
        <v>114</v>
      </c>
      <c r="D1" s="198" t="s">
        <v>25</v>
      </c>
      <c r="E1" s="198" t="s">
        <v>1</v>
      </c>
      <c r="F1" s="198" t="s">
        <v>2</v>
      </c>
      <c r="G1" s="198" t="s">
        <v>115</v>
      </c>
      <c r="H1" s="198" t="s">
        <v>36</v>
      </c>
      <c r="I1" s="198" t="s">
        <v>28</v>
      </c>
      <c r="J1" s="198" t="s">
        <v>33</v>
      </c>
      <c r="K1" s="198" t="s">
        <v>29</v>
      </c>
      <c r="L1" s="198" t="s">
        <v>34</v>
      </c>
      <c r="M1" s="198" t="s">
        <v>30</v>
      </c>
      <c r="N1" s="198" t="s">
        <v>35</v>
      </c>
    </row>
    <row r="2" spans="1:14" hidden="1">
      <c r="A2" s="198" t="s">
        <v>1905</v>
      </c>
      <c r="B2" s="198" t="s">
        <v>116</v>
      </c>
      <c r="C2" s="198" t="s">
        <v>1905</v>
      </c>
      <c r="D2" s="198" t="s">
        <v>117</v>
      </c>
      <c r="E2" s="198" t="s">
        <v>1906</v>
      </c>
      <c r="F2" s="198" t="s">
        <v>1906</v>
      </c>
      <c r="G2" s="129" t="s">
        <v>1907</v>
      </c>
      <c r="H2" s="198" t="s">
        <v>1667</v>
      </c>
      <c r="I2" s="198" t="s">
        <v>118</v>
      </c>
      <c r="J2" s="198" t="s">
        <v>1908</v>
      </c>
      <c r="K2" s="198" t="s">
        <v>1667</v>
      </c>
      <c r="L2" s="198" t="s">
        <v>1667</v>
      </c>
      <c r="M2" s="198" t="s">
        <v>1667</v>
      </c>
      <c r="N2" s="198" t="s">
        <v>1667</v>
      </c>
    </row>
    <row r="3" spans="1:14" hidden="1">
      <c r="A3" s="198" t="s">
        <v>1909</v>
      </c>
      <c r="B3" s="198" t="s">
        <v>119</v>
      </c>
      <c r="C3" s="198" t="s">
        <v>1909</v>
      </c>
      <c r="D3" s="198" t="s">
        <v>120</v>
      </c>
      <c r="E3" s="198" t="s">
        <v>121</v>
      </c>
      <c r="F3" s="198" t="s">
        <v>122</v>
      </c>
      <c r="G3" s="198" t="s">
        <v>123</v>
      </c>
      <c r="H3" s="198" t="s">
        <v>1667</v>
      </c>
      <c r="I3" s="198" t="s">
        <v>124</v>
      </c>
      <c r="J3" s="198" t="s">
        <v>1910</v>
      </c>
      <c r="K3" s="198" t="s">
        <v>125</v>
      </c>
      <c r="L3" s="198" t="s">
        <v>1911</v>
      </c>
      <c r="M3" s="198" t="s">
        <v>1667</v>
      </c>
      <c r="N3" s="198" t="s">
        <v>1667</v>
      </c>
    </row>
    <row r="4" spans="1:14" hidden="1">
      <c r="A4" s="198" t="s">
        <v>1912</v>
      </c>
      <c r="B4" s="198" t="s">
        <v>126</v>
      </c>
      <c r="C4" s="198" t="s">
        <v>1912</v>
      </c>
      <c r="D4" s="198" t="s">
        <v>127</v>
      </c>
      <c r="E4" s="198" t="s">
        <v>1913</v>
      </c>
      <c r="F4" s="198" t="s">
        <v>1914</v>
      </c>
      <c r="G4" s="129" t="s">
        <v>1915</v>
      </c>
      <c r="H4" s="198" t="s">
        <v>1667</v>
      </c>
      <c r="I4" s="198" t="s">
        <v>128</v>
      </c>
      <c r="J4" s="198" t="s">
        <v>1916</v>
      </c>
      <c r="K4" s="198" t="s">
        <v>1667</v>
      </c>
      <c r="L4" s="198" t="s">
        <v>1667</v>
      </c>
      <c r="M4" s="198" t="s">
        <v>1667</v>
      </c>
      <c r="N4" s="198" t="s">
        <v>1667</v>
      </c>
    </row>
    <row r="5" spans="1:14" hidden="1">
      <c r="A5" s="198" t="s">
        <v>1917</v>
      </c>
      <c r="B5" s="198" t="s">
        <v>129</v>
      </c>
      <c r="C5" s="198" t="s">
        <v>1917</v>
      </c>
      <c r="D5" s="198" t="s">
        <v>130</v>
      </c>
      <c r="E5" s="198" t="s">
        <v>1918</v>
      </c>
      <c r="F5" s="198" t="s">
        <v>1919</v>
      </c>
      <c r="G5" s="129" t="s">
        <v>1920</v>
      </c>
      <c r="H5" s="198" t="s">
        <v>1667</v>
      </c>
      <c r="I5" s="198" t="s">
        <v>131</v>
      </c>
      <c r="J5" s="198" t="s">
        <v>1921</v>
      </c>
      <c r="K5" s="198" t="s">
        <v>132</v>
      </c>
      <c r="L5" s="198" t="s">
        <v>1922</v>
      </c>
      <c r="M5" s="198" t="s">
        <v>1923</v>
      </c>
      <c r="N5" s="198" t="s">
        <v>1923</v>
      </c>
    </row>
    <row r="6" spans="1:14" hidden="1">
      <c r="A6" s="198" t="s">
        <v>1924</v>
      </c>
      <c r="B6" s="198" t="s">
        <v>133</v>
      </c>
      <c r="C6" s="198" t="s">
        <v>1924</v>
      </c>
      <c r="D6" s="198" t="s">
        <v>134</v>
      </c>
      <c r="E6" s="198" t="s">
        <v>1925</v>
      </c>
      <c r="F6" s="198" t="s">
        <v>1926</v>
      </c>
      <c r="G6" s="198" t="s">
        <v>135</v>
      </c>
      <c r="H6" s="198" t="s">
        <v>1667</v>
      </c>
      <c r="I6" s="198" t="s">
        <v>136</v>
      </c>
      <c r="J6" s="198" t="s">
        <v>1667</v>
      </c>
      <c r="K6" s="198" t="s">
        <v>1667</v>
      </c>
      <c r="L6" s="198" t="s">
        <v>1667</v>
      </c>
      <c r="M6" s="198" t="s">
        <v>1667</v>
      </c>
      <c r="N6" s="198" t="s">
        <v>1667</v>
      </c>
    </row>
    <row r="7" spans="1:14" hidden="1">
      <c r="A7" s="198" t="s">
        <v>1245</v>
      </c>
      <c r="B7" s="198" t="s">
        <v>137</v>
      </c>
      <c r="C7" s="198" t="s">
        <v>1245</v>
      </c>
      <c r="D7" s="198" t="s">
        <v>138</v>
      </c>
      <c r="E7" s="198" t="s">
        <v>1246</v>
      </c>
      <c r="F7" s="198" t="s">
        <v>1247</v>
      </c>
      <c r="G7" s="198" t="s">
        <v>139</v>
      </c>
      <c r="H7" s="198" t="s">
        <v>1248</v>
      </c>
      <c r="I7" s="198" t="s">
        <v>1249</v>
      </c>
      <c r="J7" s="198" t="s">
        <v>1250</v>
      </c>
      <c r="K7" s="198" t="s">
        <v>1251</v>
      </c>
      <c r="L7" s="198" t="s">
        <v>1252</v>
      </c>
      <c r="M7" s="198" t="s">
        <v>1248</v>
      </c>
      <c r="N7" s="198" t="s">
        <v>1248</v>
      </c>
    </row>
    <row r="8" spans="1:14" hidden="1">
      <c r="A8" s="198" t="s">
        <v>1927</v>
      </c>
      <c r="B8" s="198" t="s">
        <v>1928</v>
      </c>
      <c r="C8" s="198" t="s">
        <v>1927</v>
      </c>
      <c r="D8" s="198" t="s">
        <v>140</v>
      </c>
      <c r="E8" s="198" t="s">
        <v>1929</v>
      </c>
      <c r="F8" s="198" t="s">
        <v>1930</v>
      </c>
      <c r="G8" s="129" t="s">
        <v>1931</v>
      </c>
      <c r="H8" s="198" t="s">
        <v>1667</v>
      </c>
      <c r="I8" s="198" t="s">
        <v>141</v>
      </c>
      <c r="J8" s="198" t="s">
        <v>1932</v>
      </c>
      <c r="K8" s="198" t="s">
        <v>1667</v>
      </c>
      <c r="L8" s="198" t="s">
        <v>1667</v>
      </c>
      <c r="M8" s="198" t="s">
        <v>1667</v>
      </c>
      <c r="N8" s="198" t="s">
        <v>1667</v>
      </c>
    </row>
    <row r="9" spans="1:14" hidden="1">
      <c r="A9" s="198" t="s">
        <v>1933</v>
      </c>
      <c r="B9" s="198" t="s">
        <v>1934</v>
      </c>
      <c r="C9" s="198" t="s">
        <v>1933</v>
      </c>
      <c r="D9" s="198" t="s">
        <v>142</v>
      </c>
      <c r="E9" s="198" t="s">
        <v>1935</v>
      </c>
      <c r="F9" s="198" t="s">
        <v>1936</v>
      </c>
      <c r="G9" s="129" t="s">
        <v>1937</v>
      </c>
      <c r="H9" s="198"/>
      <c r="I9" s="198" t="s">
        <v>143</v>
      </c>
      <c r="J9" s="198" t="s">
        <v>1938</v>
      </c>
      <c r="K9" s="198" t="s">
        <v>1667</v>
      </c>
      <c r="L9" s="198" t="s">
        <v>1667</v>
      </c>
      <c r="M9" s="198" t="s">
        <v>1667</v>
      </c>
      <c r="N9" s="198" t="s">
        <v>1667</v>
      </c>
    </row>
    <row r="10" spans="1:14" hidden="1">
      <c r="A10" s="198" t="s">
        <v>1253</v>
      </c>
      <c r="B10" s="198" t="s">
        <v>144</v>
      </c>
      <c r="C10" s="198" t="s">
        <v>1253</v>
      </c>
      <c r="D10" s="198" t="s">
        <v>145</v>
      </c>
      <c r="E10" s="198" t="s">
        <v>1254</v>
      </c>
      <c r="F10" s="198" t="s">
        <v>1255</v>
      </c>
      <c r="G10" s="129" t="s">
        <v>1256</v>
      </c>
      <c r="H10" s="198" t="s">
        <v>1248</v>
      </c>
      <c r="I10" s="198" t="s">
        <v>1257</v>
      </c>
      <c r="J10" s="198" t="s">
        <v>1258</v>
      </c>
      <c r="K10" s="198" t="s">
        <v>1248</v>
      </c>
      <c r="L10" s="198" t="s">
        <v>1248</v>
      </c>
      <c r="M10" s="198" t="s">
        <v>1248</v>
      </c>
      <c r="N10" s="198" t="s">
        <v>1248</v>
      </c>
    </row>
    <row r="11" spans="1:14" hidden="1">
      <c r="A11" s="198" t="s">
        <v>1259</v>
      </c>
      <c r="B11" s="198" t="s">
        <v>1260</v>
      </c>
      <c r="C11" s="198" t="s">
        <v>1259</v>
      </c>
      <c r="D11" s="198" t="s">
        <v>1261</v>
      </c>
      <c r="E11" s="198" t="s">
        <v>1262</v>
      </c>
      <c r="F11" s="198" t="s">
        <v>1248</v>
      </c>
      <c r="G11" s="129" t="s">
        <v>1263</v>
      </c>
      <c r="H11" s="198" t="s">
        <v>1248</v>
      </c>
      <c r="I11" s="198" t="s">
        <v>146</v>
      </c>
      <c r="J11" s="198" t="s">
        <v>1262</v>
      </c>
      <c r="K11" s="198" t="s">
        <v>1248</v>
      </c>
      <c r="L11" s="198" t="s">
        <v>1248</v>
      </c>
      <c r="M11" s="198" t="s">
        <v>1248</v>
      </c>
      <c r="N11" s="198" t="s">
        <v>1248</v>
      </c>
    </row>
    <row r="12" spans="1:14" hidden="1">
      <c r="A12" s="198" t="s">
        <v>1939</v>
      </c>
      <c r="B12" s="198" t="s">
        <v>1940</v>
      </c>
      <c r="C12" s="198" t="s">
        <v>1939</v>
      </c>
      <c r="D12" s="198" t="s">
        <v>147</v>
      </c>
      <c r="E12" s="198" t="s">
        <v>1941</v>
      </c>
      <c r="F12" s="198" t="s">
        <v>1942</v>
      </c>
      <c r="G12" s="129" t="s">
        <v>1943</v>
      </c>
      <c r="H12" s="198" t="s">
        <v>1667</v>
      </c>
      <c r="I12" s="198" t="s">
        <v>148</v>
      </c>
      <c r="J12" s="198" t="s">
        <v>1944</v>
      </c>
      <c r="K12" s="198" t="s">
        <v>1667</v>
      </c>
      <c r="L12" s="198" t="s">
        <v>1667</v>
      </c>
      <c r="M12" s="198" t="s">
        <v>1667</v>
      </c>
      <c r="N12" s="198" t="s">
        <v>1667</v>
      </c>
    </row>
    <row r="13" spans="1:14" hidden="1">
      <c r="A13" s="198" t="s">
        <v>1264</v>
      </c>
      <c r="B13" s="198" t="s">
        <v>1265</v>
      </c>
      <c r="C13" s="198" t="s">
        <v>1264</v>
      </c>
      <c r="D13" s="198" t="s">
        <v>149</v>
      </c>
      <c r="E13" s="198" t="s">
        <v>1266</v>
      </c>
      <c r="F13" s="198" t="s">
        <v>1267</v>
      </c>
      <c r="G13" s="129" t="s">
        <v>1268</v>
      </c>
      <c r="H13" s="198" t="s">
        <v>1269</v>
      </c>
      <c r="I13" s="198" t="s">
        <v>150</v>
      </c>
      <c r="J13" s="198" t="s">
        <v>1270</v>
      </c>
      <c r="K13" s="198" t="s">
        <v>1269</v>
      </c>
      <c r="L13" s="198" t="s">
        <v>1269</v>
      </c>
      <c r="M13" s="198" t="s">
        <v>1269</v>
      </c>
      <c r="N13" s="198" t="s">
        <v>1269</v>
      </c>
    </row>
    <row r="14" spans="1:14" hidden="1">
      <c r="A14" s="198" t="s">
        <v>1945</v>
      </c>
      <c r="B14" s="198" t="s">
        <v>1946</v>
      </c>
      <c r="C14" s="198" t="s">
        <v>1945</v>
      </c>
      <c r="D14" s="198" t="s">
        <v>151</v>
      </c>
      <c r="E14" s="198" t="s">
        <v>1947</v>
      </c>
      <c r="F14" s="198"/>
      <c r="G14" s="129" t="s">
        <v>1948</v>
      </c>
      <c r="H14" s="198" t="s">
        <v>1667</v>
      </c>
      <c r="I14" s="198" t="s">
        <v>152</v>
      </c>
      <c r="J14" s="198" t="s">
        <v>1947</v>
      </c>
      <c r="K14" s="198" t="s">
        <v>1667</v>
      </c>
      <c r="L14" s="198" t="s">
        <v>1667</v>
      </c>
      <c r="M14" s="198" t="s">
        <v>1667</v>
      </c>
      <c r="N14" s="198" t="s">
        <v>1667</v>
      </c>
    </row>
    <row r="15" spans="1:14" hidden="1">
      <c r="A15" s="198" t="s">
        <v>1949</v>
      </c>
      <c r="B15" s="198" t="s">
        <v>1950</v>
      </c>
      <c r="C15" s="198" t="s">
        <v>1949</v>
      </c>
      <c r="D15" s="198" t="s">
        <v>153</v>
      </c>
      <c r="E15" s="198" t="s">
        <v>1667</v>
      </c>
      <c r="F15" s="198" t="s">
        <v>1667</v>
      </c>
      <c r="G15" s="129" t="s">
        <v>1951</v>
      </c>
      <c r="H15" s="198" t="s">
        <v>1667</v>
      </c>
      <c r="I15" s="198" t="s">
        <v>154</v>
      </c>
      <c r="J15" s="198" t="s">
        <v>1952</v>
      </c>
      <c r="K15" s="198" t="s">
        <v>1667</v>
      </c>
      <c r="L15" s="198" t="s">
        <v>1667</v>
      </c>
      <c r="M15" s="198" t="s">
        <v>1667</v>
      </c>
      <c r="N15" s="198" t="s">
        <v>1667</v>
      </c>
    </row>
    <row r="16" spans="1:14" hidden="1">
      <c r="A16" s="198" t="s">
        <v>1953</v>
      </c>
      <c r="B16" s="198" t="s">
        <v>2458</v>
      </c>
      <c r="C16" s="198" t="s">
        <v>1953</v>
      </c>
      <c r="D16" s="198" t="s">
        <v>155</v>
      </c>
      <c r="E16" s="198" t="s">
        <v>156</v>
      </c>
      <c r="F16" s="198" t="s">
        <v>156</v>
      </c>
      <c r="G16" s="198" t="s">
        <v>157</v>
      </c>
      <c r="H16" s="198" t="s">
        <v>1667</v>
      </c>
      <c r="I16" s="198" t="s">
        <v>158</v>
      </c>
      <c r="J16" s="198" t="s">
        <v>1667</v>
      </c>
      <c r="K16" s="198" t="s">
        <v>1667</v>
      </c>
      <c r="L16" s="198" t="s">
        <v>1667</v>
      </c>
      <c r="M16" s="198" t="s">
        <v>1667</v>
      </c>
      <c r="N16" s="198" t="s">
        <v>1667</v>
      </c>
    </row>
    <row r="17" spans="1:14" hidden="1">
      <c r="A17" s="198" t="s">
        <v>1271</v>
      </c>
      <c r="B17" s="198" t="s">
        <v>1272</v>
      </c>
      <c r="C17" s="198" t="s">
        <v>1271</v>
      </c>
      <c r="D17" s="198" t="s">
        <v>1273</v>
      </c>
      <c r="E17" s="198" t="s">
        <v>1274</v>
      </c>
      <c r="F17" s="198" t="s">
        <v>1275</v>
      </c>
      <c r="G17" s="129" t="s">
        <v>1276</v>
      </c>
      <c r="H17" s="129" t="s">
        <v>1277</v>
      </c>
      <c r="I17" s="198" t="s">
        <v>1278</v>
      </c>
      <c r="J17" s="198" t="s">
        <v>161</v>
      </c>
      <c r="K17" s="198" t="s">
        <v>162</v>
      </c>
      <c r="L17" s="198" t="s">
        <v>1279</v>
      </c>
      <c r="M17" s="198" t="s">
        <v>1280</v>
      </c>
      <c r="N17" s="198" t="s">
        <v>1281</v>
      </c>
    </row>
    <row r="18" spans="1:14" hidden="1">
      <c r="A18" s="198" t="s">
        <v>1954</v>
      </c>
      <c r="B18" s="198" t="s">
        <v>159</v>
      </c>
      <c r="C18" s="198" t="s">
        <v>1954</v>
      </c>
      <c r="D18" s="198" t="s">
        <v>160</v>
      </c>
      <c r="E18" s="198" t="s">
        <v>1955</v>
      </c>
      <c r="F18" s="198" t="s">
        <v>1955</v>
      </c>
      <c r="G18" s="129" t="s">
        <v>1956</v>
      </c>
      <c r="H18" s="198" t="s">
        <v>1667</v>
      </c>
      <c r="I18" s="198" t="s">
        <v>1957</v>
      </c>
      <c r="J18" s="198" t="s">
        <v>1958</v>
      </c>
      <c r="K18" s="198" t="s">
        <v>1667</v>
      </c>
      <c r="L18" s="198" t="s">
        <v>1667</v>
      </c>
      <c r="M18" s="198" t="s">
        <v>1667</v>
      </c>
      <c r="N18" s="198" t="s">
        <v>1667</v>
      </c>
    </row>
    <row r="19" spans="1:14" hidden="1">
      <c r="A19" s="198" t="s">
        <v>1282</v>
      </c>
      <c r="B19" s="198" t="s">
        <v>1283</v>
      </c>
      <c r="C19" s="198" t="s">
        <v>1282</v>
      </c>
      <c r="D19" s="198" t="s">
        <v>163</v>
      </c>
      <c r="E19" s="198" t="s">
        <v>1284</v>
      </c>
      <c r="F19" s="198" t="s">
        <v>1284</v>
      </c>
      <c r="G19" s="129" t="s">
        <v>1285</v>
      </c>
      <c r="H19" s="198" t="s">
        <v>1269</v>
      </c>
      <c r="I19" s="198" t="s">
        <v>165</v>
      </c>
      <c r="J19" s="198" t="s">
        <v>166</v>
      </c>
      <c r="K19" s="198" t="s">
        <v>164</v>
      </c>
      <c r="L19" s="198" t="s">
        <v>1286</v>
      </c>
      <c r="M19" s="198" t="s">
        <v>1269</v>
      </c>
      <c r="N19" s="198" t="s">
        <v>1269</v>
      </c>
    </row>
    <row r="20" spans="1:14" hidden="1">
      <c r="A20" s="198" t="s">
        <v>1959</v>
      </c>
      <c r="B20" s="198" t="s">
        <v>167</v>
      </c>
      <c r="C20" s="198" t="s">
        <v>1959</v>
      </c>
      <c r="D20" s="198" t="s">
        <v>168</v>
      </c>
      <c r="E20" s="198" t="s">
        <v>1960</v>
      </c>
      <c r="F20" s="198" t="s">
        <v>169</v>
      </c>
      <c r="G20" s="198" t="s">
        <v>170</v>
      </c>
      <c r="H20" s="198" t="s">
        <v>1667</v>
      </c>
      <c r="I20" s="198" t="s">
        <v>171</v>
      </c>
      <c r="J20" s="198" t="s">
        <v>1961</v>
      </c>
      <c r="K20" s="198" t="s">
        <v>1667</v>
      </c>
      <c r="L20" s="198" t="s">
        <v>1667</v>
      </c>
      <c r="M20" s="198" t="s">
        <v>1667</v>
      </c>
      <c r="N20" s="198" t="s">
        <v>1667</v>
      </c>
    </row>
    <row r="21" spans="1:14" hidden="1">
      <c r="A21" s="198" t="s">
        <v>1962</v>
      </c>
      <c r="B21" s="198" t="s">
        <v>1963</v>
      </c>
      <c r="C21" s="198" t="s">
        <v>1962</v>
      </c>
      <c r="D21" s="198" t="s">
        <v>172</v>
      </c>
      <c r="E21" s="198" t="s">
        <v>1667</v>
      </c>
      <c r="F21" s="198" t="s">
        <v>1667</v>
      </c>
      <c r="G21" s="129" t="s">
        <v>1964</v>
      </c>
      <c r="H21" s="198" t="s">
        <v>1667</v>
      </c>
      <c r="I21" s="198" t="s">
        <v>173</v>
      </c>
      <c r="J21" s="198" t="s">
        <v>1965</v>
      </c>
      <c r="K21" s="198" t="s">
        <v>1667</v>
      </c>
      <c r="L21" s="198" t="s">
        <v>1667</v>
      </c>
      <c r="M21" s="198" t="s">
        <v>1667</v>
      </c>
      <c r="N21" s="198" t="s">
        <v>1667</v>
      </c>
    </row>
    <row r="22" spans="1:14" hidden="1">
      <c r="A22" s="198" t="s">
        <v>1966</v>
      </c>
      <c r="B22" s="198" t="s">
        <v>1967</v>
      </c>
      <c r="C22" s="198" t="s">
        <v>1966</v>
      </c>
      <c r="D22" s="198" t="s">
        <v>174</v>
      </c>
      <c r="E22" s="198" t="s">
        <v>1968</v>
      </c>
      <c r="F22" s="198" t="s">
        <v>1968</v>
      </c>
      <c r="G22" s="129" t="s">
        <v>1969</v>
      </c>
      <c r="H22" s="198" t="s">
        <v>1667</v>
      </c>
      <c r="I22" s="198" t="s">
        <v>175</v>
      </c>
      <c r="J22" s="198" t="s">
        <v>176</v>
      </c>
      <c r="K22" s="198" t="s">
        <v>1667</v>
      </c>
      <c r="L22" s="198" t="s">
        <v>1667</v>
      </c>
      <c r="M22" s="198" t="s">
        <v>1667</v>
      </c>
      <c r="N22" s="198" t="s">
        <v>1667</v>
      </c>
    </row>
    <row r="23" spans="1:14" hidden="1">
      <c r="A23" s="198" t="s">
        <v>1970</v>
      </c>
      <c r="B23" s="198" t="s">
        <v>177</v>
      </c>
      <c r="C23" s="198" t="s">
        <v>1970</v>
      </c>
      <c r="D23" s="198" t="s">
        <v>178</v>
      </c>
      <c r="E23" s="198" t="s">
        <v>1971</v>
      </c>
      <c r="F23" s="198" t="s">
        <v>1971</v>
      </c>
      <c r="G23" s="129" t="s">
        <v>1972</v>
      </c>
      <c r="H23" s="198" t="s">
        <v>1667</v>
      </c>
      <c r="I23" s="198" t="s">
        <v>179</v>
      </c>
      <c r="J23" s="198" t="s">
        <v>1973</v>
      </c>
      <c r="K23" s="198" t="s">
        <v>180</v>
      </c>
      <c r="L23" s="198" t="s">
        <v>1974</v>
      </c>
      <c r="M23" s="198" t="s">
        <v>1667</v>
      </c>
      <c r="N23" s="198" t="s">
        <v>1667</v>
      </c>
    </row>
    <row r="24" spans="1:14" hidden="1">
      <c r="A24" s="198" t="s">
        <v>1287</v>
      </c>
      <c r="B24" s="198" t="s">
        <v>181</v>
      </c>
      <c r="C24" s="198" t="s">
        <v>1287</v>
      </c>
      <c r="D24" s="198" t="s">
        <v>182</v>
      </c>
      <c r="E24" s="198" t="s">
        <v>1288</v>
      </c>
      <c r="F24" s="198" t="s">
        <v>1289</v>
      </c>
      <c r="G24" s="198" t="s">
        <v>1290</v>
      </c>
      <c r="H24" s="129" t="s">
        <v>1291</v>
      </c>
      <c r="I24" s="198" t="s">
        <v>1292</v>
      </c>
      <c r="J24" s="198" t="s">
        <v>1293</v>
      </c>
      <c r="K24" s="198" t="s">
        <v>183</v>
      </c>
      <c r="L24" s="198" t="s">
        <v>1294</v>
      </c>
      <c r="M24" s="198" t="s">
        <v>1269</v>
      </c>
      <c r="N24" s="198" t="s">
        <v>1269</v>
      </c>
    </row>
    <row r="25" spans="1:14" hidden="1">
      <c r="A25" s="198" t="s">
        <v>1295</v>
      </c>
      <c r="B25" s="198" t="s">
        <v>1296</v>
      </c>
      <c r="C25" s="198" t="s">
        <v>1295</v>
      </c>
      <c r="D25" s="198" t="s">
        <v>1297</v>
      </c>
      <c r="E25" s="198" t="s">
        <v>1298</v>
      </c>
      <c r="F25" s="198" t="s">
        <v>1298</v>
      </c>
      <c r="G25" s="199" t="s">
        <v>1299</v>
      </c>
      <c r="H25" s="198" t="s">
        <v>1300</v>
      </c>
      <c r="I25" s="198" t="s">
        <v>1301</v>
      </c>
      <c r="J25" s="198" t="s">
        <v>1302</v>
      </c>
      <c r="K25" s="198" t="s">
        <v>1303</v>
      </c>
      <c r="L25" s="198" t="s">
        <v>1304</v>
      </c>
      <c r="M25" s="198" t="s">
        <v>1269</v>
      </c>
      <c r="N25" s="198" t="s">
        <v>1269</v>
      </c>
    </row>
    <row r="26" spans="1:14" hidden="1">
      <c r="A26" s="198" t="s">
        <v>1975</v>
      </c>
      <c r="B26" s="198" t="s">
        <v>184</v>
      </c>
      <c r="C26" s="198" t="s">
        <v>1975</v>
      </c>
      <c r="D26" s="198" t="s">
        <v>185</v>
      </c>
      <c r="E26" s="198" t="s">
        <v>186</v>
      </c>
      <c r="F26" s="198" t="s">
        <v>187</v>
      </c>
      <c r="G26" s="198" t="s">
        <v>188</v>
      </c>
      <c r="H26" s="198" t="s">
        <v>1667</v>
      </c>
      <c r="I26" s="198" t="s">
        <v>189</v>
      </c>
      <c r="J26" s="198" t="s">
        <v>190</v>
      </c>
      <c r="K26" s="198" t="s">
        <v>191</v>
      </c>
      <c r="L26" s="198" t="s">
        <v>192</v>
      </c>
      <c r="M26" s="198" t="s">
        <v>1667</v>
      </c>
      <c r="N26" s="198" t="s">
        <v>1667</v>
      </c>
    </row>
    <row r="27" spans="1:14" hidden="1">
      <c r="A27" s="198" t="s">
        <v>1305</v>
      </c>
      <c r="B27" s="198" t="s">
        <v>193</v>
      </c>
      <c r="C27" s="198" t="s">
        <v>1305</v>
      </c>
      <c r="D27" s="198" t="s">
        <v>194</v>
      </c>
      <c r="E27" s="198" t="s">
        <v>1306</v>
      </c>
      <c r="F27" s="198" t="s">
        <v>1307</v>
      </c>
      <c r="G27" s="129" t="s">
        <v>1308</v>
      </c>
      <c r="H27" s="198" t="s">
        <v>1269</v>
      </c>
      <c r="I27" s="198" t="s">
        <v>195</v>
      </c>
      <c r="J27" s="198" t="s">
        <v>1309</v>
      </c>
      <c r="K27" s="198" t="s">
        <v>1269</v>
      </c>
      <c r="L27" s="198" t="s">
        <v>1269</v>
      </c>
      <c r="M27" s="198" t="s">
        <v>1269</v>
      </c>
      <c r="N27" s="198" t="s">
        <v>1269</v>
      </c>
    </row>
    <row r="28" spans="1:14" hidden="1">
      <c r="A28" s="198" t="s">
        <v>1310</v>
      </c>
      <c r="B28" s="198" t="s">
        <v>1311</v>
      </c>
      <c r="C28" s="198" t="s">
        <v>1310</v>
      </c>
      <c r="D28" s="198" t="s">
        <v>1312</v>
      </c>
      <c r="E28" s="198" t="s">
        <v>1313</v>
      </c>
      <c r="F28" s="198" t="s">
        <v>1314</v>
      </c>
      <c r="G28" s="198" t="s">
        <v>1315</v>
      </c>
      <c r="H28" s="198" t="s">
        <v>1269</v>
      </c>
      <c r="I28" s="198" t="s">
        <v>1316</v>
      </c>
      <c r="J28" s="198" t="s">
        <v>1317</v>
      </c>
      <c r="K28" s="198" t="s">
        <v>1318</v>
      </c>
      <c r="L28" s="198" t="s">
        <v>1319</v>
      </c>
      <c r="M28" s="198" t="s">
        <v>1269</v>
      </c>
      <c r="N28" s="198" t="s">
        <v>1269</v>
      </c>
    </row>
    <row r="29" spans="1:14" hidden="1">
      <c r="A29" s="198" t="s">
        <v>1320</v>
      </c>
      <c r="B29" s="198" t="s">
        <v>196</v>
      </c>
      <c r="C29" s="198" t="s">
        <v>1320</v>
      </c>
      <c r="D29" s="198" t="s">
        <v>197</v>
      </c>
      <c r="E29" s="198" t="s">
        <v>198</v>
      </c>
      <c r="F29" s="198" t="s">
        <v>198</v>
      </c>
      <c r="G29" s="198" t="s">
        <v>199</v>
      </c>
      <c r="H29" s="198" t="s">
        <v>1321</v>
      </c>
      <c r="I29" s="198" t="s">
        <v>200</v>
      </c>
      <c r="J29" s="198" t="s">
        <v>201</v>
      </c>
      <c r="K29" s="198" t="s">
        <v>1321</v>
      </c>
      <c r="L29" s="198" t="s">
        <v>1321</v>
      </c>
      <c r="M29" s="198" t="s">
        <v>1321</v>
      </c>
      <c r="N29" s="198" t="s">
        <v>1321</v>
      </c>
    </row>
    <row r="30" spans="1:14" hidden="1">
      <c r="A30" s="198" t="s">
        <v>1322</v>
      </c>
      <c r="B30" s="198" t="s">
        <v>1323</v>
      </c>
      <c r="C30" s="198" t="s">
        <v>1322</v>
      </c>
      <c r="D30" s="198" t="s">
        <v>1324</v>
      </c>
      <c r="E30" s="198" t="s">
        <v>1325</v>
      </c>
      <c r="F30" s="198" t="s">
        <v>1325</v>
      </c>
      <c r="G30" s="198" t="s">
        <v>208</v>
      </c>
      <c r="H30" s="198" t="s">
        <v>1269</v>
      </c>
      <c r="I30" s="198" t="s">
        <v>209</v>
      </c>
      <c r="J30" s="198" t="s">
        <v>210</v>
      </c>
      <c r="K30" s="198" t="s">
        <v>1269</v>
      </c>
      <c r="L30" s="198" t="s">
        <v>1269</v>
      </c>
      <c r="M30" s="198" t="s">
        <v>1269</v>
      </c>
      <c r="N30" s="198" t="s">
        <v>1269</v>
      </c>
    </row>
    <row r="31" spans="1:14" hidden="1">
      <c r="A31" s="198" t="s">
        <v>1976</v>
      </c>
      <c r="B31" s="198" t="s">
        <v>202</v>
      </c>
      <c r="C31" s="198" t="s">
        <v>1976</v>
      </c>
      <c r="D31" s="198" t="s">
        <v>203</v>
      </c>
      <c r="E31" s="198" t="s">
        <v>1977</v>
      </c>
      <c r="F31" s="198" t="s">
        <v>204</v>
      </c>
      <c r="G31" s="198" t="s">
        <v>205</v>
      </c>
      <c r="H31" s="198" t="s">
        <v>1667</v>
      </c>
      <c r="I31" s="198" t="s">
        <v>206</v>
      </c>
      <c r="J31" s="198" t="s">
        <v>207</v>
      </c>
      <c r="K31" s="198" t="s">
        <v>1667</v>
      </c>
      <c r="L31" s="198" t="s">
        <v>1667</v>
      </c>
      <c r="M31" s="198" t="s">
        <v>1667</v>
      </c>
      <c r="N31" s="198" t="s">
        <v>1667</v>
      </c>
    </row>
    <row r="32" spans="1:14" hidden="1">
      <c r="A32" s="198" t="s">
        <v>1326</v>
      </c>
      <c r="B32" s="198" t="s">
        <v>1327</v>
      </c>
      <c r="C32" s="198" t="s">
        <v>1326</v>
      </c>
      <c r="D32" s="198" t="s">
        <v>211</v>
      </c>
      <c r="E32" s="198" t="s">
        <v>1328</v>
      </c>
      <c r="F32" s="198" t="s">
        <v>212</v>
      </c>
      <c r="G32" s="129" t="s">
        <v>1329</v>
      </c>
      <c r="H32" s="198" t="s">
        <v>1269</v>
      </c>
      <c r="I32" s="198" t="s">
        <v>215</v>
      </c>
      <c r="J32" s="198" t="s">
        <v>1330</v>
      </c>
      <c r="K32" s="198" t="s">
        <v>1331</v>
      </c>
      <c r="L32" s="198" t="s">
        <v>1332</v>
      </c>
      <c r="M32" s="198" t="s">
        <v>213</v>
      </c>
      <c r="N32" s="198" t="s">
        <v>214</v>
      </c>
    </row>
    <row r="33" spans="1:14" hidden="1">
      <c r="A33" s="198" t="s">
        <v>1978</v>
      </c>
      <c r="B33" s="198" t="s">
        <v>1979</v>
      </c>
      <c r="C33" s="198" t="s">
        <v>1978</v>
      </c>
      <c r="D33" s="198" t="s">
        <v>216</v>
      </c>
      <c r="E33" s="198" t="s">
        <v>1980</v>
      </c>
      <c r="F33" s="198" t="s">
        <v>1667</v>
      </c>
      <c r="G33" s="129" t="s">
        <v>1981</v>
      </c>
      <c r="H33" s="129" t="s">
        <v>1982</v>
      </c>
      <c r="I33" s="198" t="s">
        <v>217</v>
      </c>
      <c r="J33" s="198" t="s">
        <v>1980</v>
      </c>
      <c r="K33" s="198" t="s">
        <v>1667</v>
      </c>
      <c r="L33" s="198" t="s">
        <v>1667</v>
      </c>
      <c r="M33" s="198" t="s">
        <v>1667</v>
      </c>
      <c r="N33" s="198" t="s">
        <v>1667</v>
      </c>
    </row>
    <row r="34" spans="1:14" hidden="1">
      <c r="A34" s="198" t="s">
        <v>1983</v>
      </c>
      <c r="B34" s="198" t="s">
        <v>218</v>
      </c>
      <c r="C34" s="198" t="s">
        <v>1983</v>
      </c>
      <c r="D34" s="198" t="s">
        <v>1984</v>
      </c>
      <c r="E34" s="198" t="s">
        <v>1985</v>
      </c>
      <c r="F34" s="198" t="s">
        <v>1986</v>
      </c>
      <c r="G34" s="129" t="s">
        <v>1987</v>
      </c>
      <c r="H34" s="198" t="s">
        <v>1667</v>
      </c>
      <c r="I34" s="198" t="s">
        <v>219</v>
      </c>
      <c r="J34" s="198" t="s">
        <v>1988</v>
      </c>
      <c r="K34" s="198" t="s">
        <v>220</v>
      </c>
      <c r="L34" s="198" t="s">
        <v>1989</v>
      </c>
      <c r="M34" s="198" t="s">
        <v>1667</v>
      </c>
      <c r="N34" s="198" t="s">
        <v>1667</v>
      </c>
    </row>
    <row r="35" spans="1:14" hidden="1">
      <c r="A35" s="198" t="s">
        <v>1333</v>
      </c>
      <c r="B35" s="198" t="s">
        <v>221</v>
      </c>
      <c r="C35" s="198" t="s">
        <v>1333</v>
      </c>
      <c r="D35" s="198" t="s">
        <v>222</v>
      </c>
      <c r="E35" s="198" t="s">
        <v>223</v>
      </c>
      <c r="F35" s="198" t="s">
        <v>223</v>
      </c>
      <c r="G35" s="198" t="s">
        <v>224</v>
      </c>
      <c r="H35" s="129" t="s">
        <v>1334</v>
      </c>
      <c r="I35" s="198" t="s">
        <v>225</v>
      </c>
      <c r="J35" s="198" t="s">
        <v>226</v>
      </c>
      <c r="K35" s="198" t="s">
        <v>1335</v>
      </c>
      <c r="L35" s="198" t="s">
        <v>1336</v>
      </c>
      <c r="M35" s="198" t="s">
        <v>1269</v>
      </c>
      <c r="N35" s="198" t="s">
        <v>1269</v>
      </c>
    </row>
    <row r="36" spans="1:14" hidden="1">
      <c r="A36" s="198" t="s">
        <v>1990</v>
      </c>
      <c r="B36" s="198" t="s">
        <v>1991</v>
      </c>
      <c r="C36" s="198" t="s">
        <v>1990</v>
      </c>
      <c r="D36" s="198" t="s">
        <v>227</v>
      </c>
      <c r="E36" s="198" t="s">
        <v>1992</v>
      </c>
      <c r="F36" s="198" t="s">
        <v>1667</v>
      </c>
      <c r="G36" s="129" t="s">
        <v>1993</v>
      </c>
      <c r="H36" s="198" t="s">
        <v>1667</v>
      </c>
      <c r="I36" s="198" t="s">
        <v>1994</v>
      </c>
      <c r="J36" s="198" t="s">
        <v>1992</v>
      </c>
      <c r="K36" s="198" t="s">
        <v>1995</v>
      </c>
      <c r="L36" s="198" t="s">
        <v>1996</v>
      </c>
      <c r="M36" s="198" t="s">
        <v>1667</v>
      </c>
      <c r="N36" s="198" t="s">
        <v>1667</v>
      </c>
    </row>
    <row r="37" spans="1:14" hidden="1">
      <c r="A37" s="198" t="s">
        <v>1997</v>
      </c>
      <c r="B37" s="198" t="s">
        <v>1998</v>
      </c>
      <c r="C37" s="198" t="s">
        <v>1999</v>
      </c>
      <c r="D37" s="198" t="s">
        <v>228</v>
      </c>
      <c r="E37" s="198" t="s">
        <v>2000</v>
      </c>
      <c r="F37" s="198" t="s">
        <v>1667</v>
      </c>
      <c r="G37" s="129" t="s">
        <v>2001</v>
      </c>
      <c r="H37" s="198" t="s">
        <v>1667</v>
      </c>
      <c r="I37" s="198" t="s">
        <v>229</v>
      </c>
      <c r="J37" s="198" t="s">
        <v>2002</v>
      </c>
      <c r="K37" s="198" t="s">
        <v>230</v>
      </c>
      <c r="L37" s="198" t="s">
        <v>2003</v>
      </c>
      <c r="M37" s="198" t="s">
        <v>1667</v>
      </c>
      <c r="N37" s="198" t="s">
        <v>1667</v>
      </c>
    </row>
    <row r="38" spans="1:14" hidden="1">
      <c r="A38" s="198" t="s">
        <v>2004</v>
      </c>
      <c r="B38" s="198" t="s">
        <v>235</v>
      </c>
      <c r="C38" s="198" t="s">
        <v>2004</v>
      </c>
      <c r="D38" s="198" t="s">
        <v>236</v>
      </c>
      <c r="E38" s="198" t="s">
        <v>237</v>
      </c>
      <c r="F38" s="198" t="s">
        <v>238</v>
      </c>
      <c r="G38" s="198" t="s">
        <v>239</v>
      </c>
      <c r="H38" s="198" t="s">
        <v>1667</v>
      </c>
      <c r="I38" s="198" t="s">
        <v>240</v>
      </c>
      <c r="J38" s="198" t="s">
        <v>241</v>
      </c>
      <c r="K38" s="198" t="s">
        <v>242</v>
      </c>
      <c r="L38" s="198" t="s">
        <v>243</v>
      </c>
      <c r="M38" s="198" t="s">
        <v>1667</v>
      </c>
      <c r="N38" s="198" t="s">
        <v>1667</v>
      </c>
    </row>
    <row r="39" spans="1:14" hidden="1">
      <c r="A39" s="198" t="s">
        <v>1337</v>
      </c>
      <c r="B39" s="198" t="s">
        <v>231</v>
      </c>
      <c r="C39" s="198" t="s">
        <v>1337</v>
      </c>
      <c r="D39" s="198" t="s">
        <v>1338</v>
      </c>
      <c r="E39" s="198" t="s">
        <v>1339</v>
      </c>
      <c r="F39" s="198" t="s">
        <v>1269</v>
      </c>
      <c r="G39" s="198" t="s">
        <v>232</v>
      </c>
      <c r="H39" s="198" t="s">
        <v>1269</v>
      </c>
      <c r="I39" s="198" t="s">
        <v>233</v>
      </c>
      <c r="J39" s="198" t="s">
        <v>234</v>
      </c>
      <c r="K39" s="198" t="s">
        <v>1340</v>
      </c>
      <c r="L39" s="198" t="s">
        <v>1341</v>
      </c>
      <c r="M39" s="198" t="s">
        <v>1269</v>
      </c>
      <c r="N39" s="198" t="s">
        <v>1269</v>
      </c>
    </row>
    <row r="40" spans="1:14" hidden="1">
      <c r="A40" s="198" t="s">
        <v>2005</v>
      </c>
      <c r="B40" s="198" t="s">
        <v>2006</v>
      </c>
      <c r="C40" s="198" t="s">
        <v>2005</v>
      </c>
      <c r="D40" s="198" t="s">
        <v>244</v>
      </c>
      <c r="E40" s="198" t="s">
        <v>245</v>
      </c>
      <c r="F40" s="198" t="s">
        <v>245</v>
      </c>
      <c r="G40" s="198" t="s">
        <v>246</v>
      </c>
      <c r="H40" s="198" t="s">
        <v>1667</v>
      </c>
      <c r="I40" s="198" t="s">
        <v>247</v>
      </c>
      <c r="J40" s="198" t="s">
        <v>2007</v>
      </c>
      <c r="K40" s="198" t="s">
        <v>1667</v>
      </c>
      <c r="L40" s="198" t="s">
        <v>1667</v>
      </c>
      <c r="M40" s="198" t="s">
        <v>1667</v>
      </c>
      <c r="N40" s="198" t="s">
        <v>1667</v>
      </c>
    </row>
    <row r="41" spans="1:14" hidden="1">
      <c r="A41" s="198" t="s">
        <v>2008</v>
      </c>
      <c r="B41" s="198" t="s">
        <v>248</v>
      </c>
      <c r="C41" s="198" t="s">
        <v>2008</v>
      </c>
      <c r="D41" s="198" t="s">
        <v>249</v>
      </c>
      <c r="E41" s="198" t="s">
        <v>2009</v>
      </c>
      <c r="F41" s="198" t="s">
        <v>250</v>
      </c>
      <c r="G41" s="198" t="s">
        <v>251</v>
      </c>
      <c r="H41" s="198" t="s">
        <v>1667</v>
      </c>
      <c r="I41" s="198" t="s">
        <v>252</v>
      </c>
      <c r="J41" s="198" t="s">
        <v>2009</v>
      </c>
      <c r="K41" s="198" t="s">
        <v>1667</v>
      </c>
      <c r="L41" s="198" t="s">
        <v>1667</v>
      </c>
      <c r="M41" s="198" t="s">
        <v>1667</v>
      </c>
      <c r="N41" s="198" t="s">
        <v>1667</v>
      </c>
    </row>
    <row r="42" spans="1:14" hidden="1">
      <c r="A42" s="198" t="s">
        <v>2010</v>
      </c>
      <c r="B42" s="198" t="s">
        <v>253</v>
      </c>
      <c r="C42" s="198" t="s">
        <v>2010</v>
      </c>
      <c r="D42" s="198" t="s">
        <v>254</v>
      </c>
      <c r="E42" s="198" t="s">
        <v>2011</v>
      </c>
      <c r="F42" s="198" t="s">
        <v>2012</v>
      </c>
      <c r="G42" s="198" t="s">
        <v>255</v>
      </c>
      <c r="H42" s="198" t="s">
        <v>1667</v>
      </c>
      <c r="I42" s="198" t="s">
        <v>256</v>
      </c>
      <c r="J42" s="198" t="s">
        <v>2013</v>
      </c>
      <c r="K42" s="198" t="s">
        <v>257</v>
      </c>
      <c r="L42" s="198" t="s">
        <v>2014</v>
      </c>
      <c r="M42" s="198" t="s">
        <v>1667</v>
      </c>
      <c r="N42" s="198" t="s">
        <v>1667</v>
      </c>
    </row>
    <row r="43" spans="1:14" hidden="1">
      <c r="A43" s="198" t="s">
        <v>1342</v>
      </c>
      <c r="B43" s="198" t="s">
        <v>1343</v>
      </c>
      <c r="C43" s="198" t="s">
        <v>1342</v>
      </c>
      <c r="D43" s="198" t="s">
        <v>1344</v>
      </c>
      <c r="E43" s="198" t="s">
        <v>1345</v>
      </c>
      <c r="F43" s="198" t="s">
        <v>1346</v>
      </c>
      <c r="G43" s="129" t="s">
        <v>1347</v>
      </c>
      <c r="H43" s="198" t="s">
        <v>1269</v>
      </c>
      <c r="I43" s="198" t="s">
        <v>1348</v>
      </c>
      <c r="J43" s="198" t="s">
        <v>1349</v>
      </c>
      <c r="K43" s="198" t="s">
        <v>1269</v>
      </c>
      <c r="L43" s="198" t="s">
        <v>1269</v>
      </c>
      <c r="M43" s="198" t="s">
        <v>1269</v>
      </c>
      <c r="N43" s="198" t="s">
        <v>1269</v>
      </c>
    </row>
    <row r="44" spans="1:14" hidden="1">
      <c r="A44" s="198" t="s">
        <v>2015</v>
      </c>
      <c r="B44" s="198" t="s">
        <v>258</v>
      </c>
      <c r="C44" s="198" t="s">
        <v>2015</v>
      </c>
      <c r="D44" s="198" t="s">
        <v>259</v>
      </c>
      <c r="E44" s="198" t="s">
        <v>2016</v>
      </c>
      <c r="F44" s="198" t="s">
        <v>260</v>
      </c>
      <c r="G44" s="198" t="s">
        <v>261</v>
      </c>
      <c r="H44" s="198" t="s">
        <v>1667</v>
      </c>
      <c r="I44" s="198" t="s">
        <v>262</v>
      </c>
      <c r="J44" s="198" t="s">
        <v>2016</v>
      </c>
      <c r="K44" s="198" t="s">
        <v>263</v>
      </c>
      <c r="L44" s="198" t="s">
        <v>2017</v>
      </c>
      <c r="M44" s="198" t="s">
        <v>1667</v>
      </c>
      <c r="N44" s="198" t="s">
        <v>1667</v>
      </c>
    </row>
    <row r="45" spans="1:14" hidden="1">
      <c r="A45" s="198" t="s">
        <v>2018</v>
      </c>
      <c r="B45" s="198" t="s">
        <v>2019</v>
      </c>
      <c r="C45" s="198" t="s">
        <v>2018</v>
      </c>
      <c r="D45" s="198" t="s">
        <v>264</v>
      </c>
      <c r="E45" s="198" t="s">
        <v>2020</v>
      </c>
      <c r="F45" s="198" t="s">
        <v>2020</v>
      </c>
      <c r="G45" s="129" t="s">
        <v>2021</v>
      </c>
      <c r="H45" s="198" t="s">
        <v>265</v>
      </c>
      <c r="I45" s="198" t="s">
        <v>2022</v>
      </c>
      <c r="J45" s="198" t="s">
        <v>2023</v>
      </c>
      <c r="K45" s="198" t="s">
        <v>1667</v>
      </c>
      <c r="L45" s="198" t="s">
        <v>1667</v>
      </c>
      <c r="M45" s="198" t="s">
        <v>1667</v>
      </c>
      <c r="N45" s="198" t="s">
        <v>1667</v>
      </c>
    </row>
    <row r="46" spans="1:14" hidden="1">
      <c r="A46" s="198" t="s">
        <v>1350</v>
      </c>
      <c r="B46" s="198" t="s">
        <v>1351</v>
      </c>
      <c r="C46" s="198" t="s">
        <v>1350</v>
      </c>
      <c r="D46" s="198" t="s">
        <v>1352</v>
      </c>
      <c r="E46" s="198" t="s">
        <v>1269</v>
      </c>
      <c r="F46" s="198" t="s">
        <v>1269</v>
      </c>
      <c r="G46" s="198" t="s">
        <v>1269</v>
      </c>
      <c r="H46" s="198" t="s">
        <v>1269</v>
      </c>
      <c r="I46" s="198" t="s">
        <v>1353</v>
      </c>
      <c r="J46" s="198" t="s">
        <v>1354</v>
      </c>
      <c r="K46" s="198" t="s">
        <v>1355</v>
      </c>
      <c r="L46" s="198" t="s">
        <v>1356</v>
      </c>
      <c r="M46" s="198" t="s">
        <v>1269</v>
      </c>
      <c r="N46" s="198" t="s">
        <v>1269</v>
      </c>
    </row>
    <row r="47" spans="1:14" hidden="1">
      <c r="A47" s="198" t="s">
        <v>2024</v>
      </c>
      <c r="B47" s="198" t="s">
        <v>2025</v>
      </c>
      <c r="C47" s="198" t="s">
        <v>2024</v>
      </c>
      <c r="D47" s="198" t="s">
        <v>266</v>
      </c>
      <c r="E47" s="198" t="s">
        <v>2026</v>
      </c>
      <c r="F47" s="198" t="s">
        <v>1667</v>
      </c>
      <c r="G47" s="129" t="s">
        <v>2027</v>
      </c>
      <c r="H47" s="198" t="s">
        <v>1667</v>
      </c>
      <c r="I47" s="198" t="s">
        <v>267</v>
      </c>
      <c r="J47" s="198" t="s">
        <v>2026</v>
      </c>
      <c r="K47" s="198" t="s">
        <v>1667</v>
      </c>
      <c r="L47" s="198" t="s">
        <v>1667</v>
      </c>
      <c r="M47" s="198" t="s">
        <v>1667</v>
      </c>
      <c r="N47" s="198" t="s">
        <v>1667</v>
      </c>
    </row>
    <row r="48" spans="1:14" hidden="1">
      <c r="A48" s="198" t="s">
        <v>1357</v>
      </c>
      <c r="B48" s="198" t="s">
        <v>1358</v>
      </c>
      <c r="C48" s="198" t="s">
        <v>1357</v>
      </c>
      <c r="D48" s="198" t="s">
        <v>268</v>
      </c>
      <c r="E48" s="198" t="s">
        <v>1359</v>
      </c>
      <c r="F48" s="198" t="s">
        <v>1359</v>
      </c>
      <c r="G48" s="198" t="s">
        <v>269</v>
      </c>
      <c r="H48" s="198" t="s">
        <v>1269</v>
      </c>
      <c r="I48" s="198" t="s">
        <v>270</v>
      </c>
      <c r="J48" s="198" t="s">
        <v>1360</v>
      </c>
      <c r="K48" s="198" t="s">
        <v>271</v>
      </c>
      <c r="L48" s="198" t="s">
        <v>1361</v>
      </c>
      <c r="M48" s="198" t="s">
        <v>1269</v>
      </c>
      <c r="N48" s="198" t="s">
        <v>1269</v>
      </c>
    </row>
    <row r="49" spans="1:14" hidden="1">
      <c r="A49" s="198" t="s">
        <v>2028</v>
      </c>
      <c r="B49" s="198" t="s">
        <v>275</v>
      </c>
      <c r="C49" s="198" t="s">
        <v>2028</v>
      </c>
      <c r="D49" s="198" t="s">
        <v>276</v>
      </c>
      <c r="E49" s="198" t="s">
        <v>2029</v>
      </c>
      <c r="F49" s="198" t="s">
        <v>2030</v>
      </c>
      <c r="G49" s="129" t="s">
        <v>2031</v>
      </c>
      <c r="H49" s="198" t="s">
        <v>1667</v>
      </c>
      <c r="I49" s="198" t="s">
        <v>2032</v>
      </c>
      <c r="J49" s="198" t="s">
        <v>2033</v>
      </c>
      <c r="K49" s="198" t="s">
        <v>2034</v>
      </c>
      <c r="L49" s="198" t="s">
        <v>2035</v>
      </c>
      <c r="M49" s="198" t="s">
        <v>1667</v>
      </c>
      <c r="N49" s="198" t="s">
        <v>1667</v>
      </c>
    </row>
    <row r="50" spans="1:14" hidden="1">
      <c r="A50" s="198" t="s">
        <v>2036</v>
      </c>
      <c r="B50" s="198" t="s">
        <v>2037</v>
      </c>
      <c r="C50" s="198" t="s">
        <v>2036</v>
      </c>
      <c r="D50" s="198" t="s">
        <v>277</v>
      </c>
      <c r="E50" s="198" t="s">
        <v>2038</v>
      </c>
      <c r="F50" s="198" t="s">
        <v>2038</v>
      </c>
      <c r="G50" s="129" t="s">
        <v>2039</v>
      </c>
      <c r="H50" s="198" t="s">
        <v>1667</v>
      </c>
      <c r="I50" s="198" t="s">
        <v>278</v>
      </c>
      <c r="J50" s="198" t="s">
        <v>2040</v>
      </c>
      <c r="K50" s="198" t="s">
        <v>1667</v>
      </c>
      <c r="L50" s="198" t="s">
        <v>1667</v>
      </c>
      <c r="M50" s="198" t="s">
        <v>1667</v>
      </c>
      <c r="N50" s="198" t="s">
        <v>1667</v>
      </c>
    </row>
    <row r="51" spans="1:14" hidden="1">
      <c r="A51" s="198" t="s">
        <v>2041</v>
      </c>
      <c r="B51" s="198" t="s">
        <v>279</v>
      </c>
      <c r="C51" s="198" t="s">
        <v>2041</v>
      </c>
      <c r="D51" s="198" t="s">
        <v>280</v>
      </c>
      <c r="E51" s="198" t="s">
        <v>2042</v>
      </c>
      <c r="F51" s="198" t="s">
        <v>2043</v>
      </c>
      <c r="G51" s="198" t="s">
        <v>281</v>
      </c>
      <c r="H51" s="198" t="s">
        <v>1667</v>
      </c>
      <c r="I51" s="198" t="s">
        <v>282</v>
      </c>
      <c r="J51" s="198" t="s">
        <v>2044</v>
      </c>
      <c r="K51" s="198" t="s">
        <v>1667</v>
      </c>
      <c r="L51" s="198" t="s">
        <v>1667</v>
      </c>
      <c r="M51" s="198" t="s">
        <v>1667</v>
      </c>
      <c r="N51" s="198" t="s">
        <v>1667</v>
      </c>
    </row>
    <row r="52" spans="1:14" hidden="1">
      <c r="A52" s="198" t="s">
        <v>1362</v>
      </c>
      <c r="B52" s="198" t="s">
        <v>1363</v>
      </c>
      <c r="C52" s="198" t="s">
        <v>1362</v>
      </c>
      <c r="D52" s="198" t="s">
        <v>1364</v>
      </c>
      <c r="E52" s="198" t="s">
        <v>1365</v>
      </c>
      <c r="F52" s="198" t="s">
        <v>1366</v>
      </c>
      <c r="G52" s="198" t="s">
        <v>1367</v>
      </c>
      <c r="H52" s="198"/>
      <c r="I52" s="198" t="s">
        <v>1368</v>
      </c>
      <c r="J52" s="198" t="s">
        <v>1369</v>
      </c>
      <c r="K52" s="198" t="s">
        <v>1370</v>
      </c>
      <c r="L52" s="198" t="s">
        <v>1371</v>
      </c>
      <c r="M52" s="198" t="s">
        <v>1269</v>
      </c>
      <c r="N52" s="198" t="s">
        <v>1269</v>
      </c>
    </row>
    <row r="53" spans="1:14" hidden="1">
      <c r="A53" s="198" t="s">
        <v>2045</v>
      </c>
      <c r="B53" s="198" t="s">
        <v>283</v>
      </c>
      <c r="C53" s="198" t="s">
        <v>2045</v>
      </c>
      <c r="D53" s="198" t="s">
        <v>284</v>
      </c>
      <c r="E53" s="198" t="s">
        <v>2046</v>
      </c>
      <c r="F53" s="198" t="s">
        <v>2047</v>
      </c>
      <c r="G53" s="129" t="s">
        <v>2048</v>
      </c>
      <c r="H53" s="198" t="s">
        <v>1667</v>
      </c>
      <c r="I53" s="198" t="s">
        <v>285</v>
      </c>
      <c r="J53" s="198" t="s">
        <v>2049</v>
      </c>
      <c r="K53" s="198" t="s">
        <v>286</v>
      </c>
      <c r="L53" s="198" t="s">
        <v>2050</v>
      </c>
      <c r="M53" s="198" t="s">
        <v>1667</v>
      </c>
      <c r="N53" s="198" t="s">
        <v>1667</v>
      </c>
    </row>
    <row r="54" spans="1:14" hidden="1">
      <c r="A54" s="198" t="s">
        <v>2051</v>
      </c>
      <c r="B54" s="198" t="s">
        <v>287</v>
      </c>
      <c r="C54" s="198" t="s">
        <v>2051</v>
      </c>
      <c r="D54" s="198" t="s">
        <v>288</v>
      </c>
      <c r="E54" s="198" t="s">
        <v>289</v>
      </c>
      <c r="F54" s="198" t="s">
        <v>289</v>
      </c>
      <c r="G54" s="198" t="s">
        <v>290</v>
      </c>
      <c r="H54" s="198" t="s">
        <v>1667</v>
      </c>
      <c r="I54" s="198" t="s">
        <v>291</v>
      </c>
      <c r="J54" s="198" t="s">
        <v>292</v>
      </c>
      <c r="K54" s="198" t="s">
        <v>293</v>
      </c>
      <c r="L54" s="198" t="s">
        <v>2052</v>
      </c>
      <c r="M54" s="198" t="s">
        <v>1667</v>
      </c>
      <c r="N54" s="198" t="s">
        <v>1667</v>
      </c>
    </row>
    <row r="55" spans="1:14" hidden="1">
      <c r="A55" s="198" t="s">
        <v>2053</v>
      </c>
      <c r="B55" s="198" t="s">
        <v>2054</v>
      </c>
      <c r="C55" s="198" t="s">
        <v>2053</v>
      </c>
      <c r="D55" s="198" t="s">
        <v>294</v>
      </c>
      <c r="E55" s="198" t="s">
        <v>1667</v>
      </c>
      <c r="F55" s="198" t="s">
        <v>1667</v>
      </c>
      <c r="G55" s="129" t="s">
        <v>2055</v>
      </c>
      <c r="H55" s="198" t="s">
        <v>1667</v>
      </c>
      <c r="I55" s="198" t="s">
        <v>295</v>
      </c>
      <c r="J55" s="198" t="s">
        <v>2056</v>
      </c>
      <c r="K55" s="198" t="s">
        <v>296</v>
      </c>
      <c r="L55" s="198" t="s">
        <v>1667</v>
      </c>
      <c r="M55" s="198" t="s">
        <v>1667</v>
      </c>
      <c r="N55" s="198" t="s">
        <v>1667</v>
      </c>
    </row>
    <row r="56" spans="1:14" hidden="1">
      <c r="A56" s="198" t="s">
        <v>2057</v>
      </c>
      <c r="B56" s="198" t="s">
        <v>297</v>
      </c>
      <c r="C56" s="198" t="s">
        <v>2057</v>
      </c>
      <c r="D56" s="198" t="s">
        <v>298</v>
      </c>
      <c r="E56" s="198" t="s">
        <v>2058</v>
      </c>
      <c r="F56" s="198" t="s">
        <v>2058</v>
      </c>
      <c r="G56" s="198" t="s">
        <v>299</v>
      </c>
      <c r="H56" s="198" t="s">
        <v>1667</v>
      </c>
      <c r="I56" s="198" t="s">
        <v>300</v>
      </c>
      <c r="J56" s="198" t="s">
        <v>2059</v>
      </c>
      <c r="K56" s="198" t="s">
        <v>301</v>
      </c>
      <c r="L56" s="198" t="s">
        <v>2060</v>
      </c>
      <c r="M56" s="198" t="s">
        <v>1667</v>
      </c>
      <c r="N56" s="198" t="s">
        <v>1667</v>
      </c>
    </row>
    <row r="57" spans="1:14" hidden="1">
      <c r="A57" s="198" t="s">
        <v>2061</v>
      </c>
      <c r="B57" s="198" t="s">
        <v>302</v>
      </c>
      <c r="C57" s="198" t="s">
        <v>2061</v>
      </c>
      <c r="D57" s="198" t="s">
        <v>2062</v>
      </c>
      <c r="E57" s="198" t="s">
        <v>2063</v>
      </c>
      <c r="F57" s="198"/>
      <c r="G57" s="198" t="s">
        <v>303</v>
      </c>
      <c r="H57" s="198" t="s">
        <v>1667</v>
      </c>
      <c r="I57" s="198" t="s">
        <v>2064</v>
      </c>
      <c r="J57" s="198" t="s">
        <v>2063</v>
      </c>
      <c r="K57" s="198" t="s">
        <v>1667</v>
      </c>
      <c r="L57" s="198" t="s">
        <v>1667</v>
      </c>
      <c r="M57" s="198" t="s">
        <v>1667</v>
      </c>
      <c r="N57" s="198" t="s">
        <v>1667</v>
      </c>
    </row>
    <row r="58" spans="1:14" hidden="1">
      <c r="A58" s="198" t="s">
        <v>2065</v>
      </c>
      <c r="B58" s="198" t="s">
        <v>304</v>
      </c>
      <c r="C58" s="198" t="s">
        <v>2065</v>
      </c>
      <c r="D58" s="198" t="s">
        <v>305</v>
      </c>
      <c r="E58" s="198" t="s">
        <v>306</v>
      </c>
      <c r="F58" s="198" t="s">
        <v>307</v>
      </c>
      <c r="G58" s="198" t="s">
        <v>308</v>
      </c>
      <c r="H58" s="198" t="s">
        <v>1667</v>
      </c>
      <c r="I58" s="198" t="s">
        <v>309</v>
      </c>
      <c r="J58" s="198" t="s">
        <v>310</v>
      </c>
      <c r="K58" s="198" t="s">
        <v>1667</v>
      </c>
      <c r="L58" s="198" t="s">
        <v>1667</v>
      </c>
      <c r="M58" s="198" t="s">
        <v>1667</v>
      </c>
      <c r="N58" s="198" t="s">
        <v>1667</v>
      </c>
    </row>
    <row r="59" spans="1:14" hidden="1">
      <c r="A59" s="198" t="s">
        <v>1372</v>
      </c>
      <c r="B59" s="198" t="s">
        <v>1373</v>
      </c>
      <c r="C59" s="198" t="s">
        <v>1372</v>
      </c>
      <c r="D59" s="198" t="s">
        <v>272</v>
      </c>
      <c r="E59" s="198" t="s">
        <v>1374</v>
      </c>
      <c r="F59" s="198" t="s">
        <v>1375</v>
      </c>
      <c r="G59" s="129" t="s">
        <v>1376</v>
      </c>
      <c r="H59" s="198" t="s">
        <v>1269</v>
      </c>
      <c r="I59" s="198" t="s">
        <v>273</v>
      </c>
      <c r="J59" s="198" t="s">
        <v>1377</v>
      </c>
      <c r="K59" s="198" t="s">
        <v>274</v>
      </c>
      <c r="L59" s="198" t="s">
        <v>1378</v>
      </c>
      <c r="M59" s="198" t="s">
        <v>1269</v>
      </c>
      <c r="N59" s="198" t="s">
        <v>1269</v>
      </c>
    </row>
    <row r="60" spans="1:14" hidden="1">
      <c r="A60" s="198" t="s">
        <v>2066</v>
      </c>
      <c r="B60" s="198" t="s">
        <v>2067</v>
      </c>
      <c r="C60" s="198" t="s">
        <v>2066</v>
      </c>
      <c r="D60" s="198" t="s">
        <v>316</v>
      </c>
      <c r="E60" s="198" t="s">
        <v>317</v>
      </c>
      <c r="F60" s="198" t="s">
        <v>317</v>
      </c>
      <c r="G60" s="198" t="s">
        <v>318</v>
      </c>
      <c r="H60" s="198" t="s">
        <v>1667</v>
      </c>
      <c r="I60" s="198" t="s">
        <v>319</v>
      </c>
      <c r="J60" s="198" t="s">
        <v>320</v>
      </c>
      <c r="K60" s="198" t="s">
        <v>1667</v>
      </c>
      <c r="L60" s="198" t="s">
        <v>1667</v>
      </c>
      <c r="M60" s="198" t="s">
        <v>1667</v>
      </c>
      <c r="N60" s="198" t="s">
        <v>1667</v>
      </c>
    </row>
    <row r="61" spans="1:14" hidden="1">
      <c r="A61" s="198" t="s">
        <v>2066</v>
      </c>
      <c r="B61" s="198" t="s">
        <v>311</v>
      </c>
      <c r="C61" s="198" t="s">
        <v>2066</v>
      </c>
      <c r="D61" s="198" t="s">
        <v>312</v>
      </c>
      <c r="E61" s="198" t="s">
        <v>2068</v>
      </c>
      <c r="F61" s="198" t="s">
        <v>313</v>
      </c>
      <c r="G61" s="129" t="s">
        <v>2069</v>
      </c>
      <c r="H61" s="198" t="s">
        <v>1667</v>
      </c>
      <c r="I61" s="198" t="s">
        <v>314</v>
      </c>
      <c r="J61" s="198" t="s">
        <v>2070</v>
      </c>
      <c r="K61" s="198" t="s">
        <v>315</v>
      </c>
      <c r="L61" s="198" t="s">
        <v>2071</v>
      </c>
      <c r="M61" s="198" t="s">
        <v>1667</v>
      </c>
      <c r="N61" s="198" t="s">
        <v>1667</v>
      </c>
    </row>
    <row r="62" spans="1:14" hidden="1">
      <c r="A62" s="198" t="s">
        <v>2072</v>
      </c>
      <c r="B62" s="198" t="s">
        <v>2073</v>
      </c>
      <c r="C62" s="198" t="s">
        <v>2072</v>
      </c>
      <c r="D62" s="198" t="s">
        <v>321</v>
      </c>
      <c r="E62" s="198" t="s">
        <v>322</v>
      </c>
      <c r="F62" s="198" t="s">
        <v>313</v>
      </c>
      <c r="G62" s="129" t="s">
        <v>2074</v>
      </c>
      <c r="H62" s="198" t="s">
        <v>1667</v>
      </c>
      <c r="I62" s="198" t="s">
        <v>323</v>
      </c>
      <c r="J62" s="198" t="s">
        <v>2075</v>
      </c>
      <c r="K62" s="198" t="s">
        <v>324</v>
      </c>
      <c r="L62" s="198" t="s">
        <v>2076</v>
      </c>
      <c r="M62" s="198" t="s">
        <v>325</v>
      </c>
      <c r="N62" s="198" t="s">
        <v>2077</v>
      </c>
    </row>
    <row r="63" spans="1:14" hidden="1">
      <c r="A63" s="198" t="s">
        <v>1379</v>
      </c>
      <c r="B63" s="198" t="s">
        <v>326</v>
      </c>
      <c r="C63" s="198" t="s">
        <v>1379</v>
      </c>
      <c r="D63" s="198" t="s">
        <v>327</v>
      </c>
      <c r="E63" s="198" t="s">
        <v>1380</v>
      </c>
      <c r="F63" s="198" t="s">
        <v>1269</v>
      </c>
      <c r="G63" s="198" t="s">
        <v>328</v>
      </c>
      <c r="H63" s="198" t="s">
        <v>1269</v>
      </c>
      <c r="I63" s="198" t="s">
        <v>329</v>
      </c>
      <c r="J63" s="198" t="s">
        <v>1381</v>
      </c>
      <c r="K63" s="198" t="s">
        <v>1321</v>
      </c>
      <c r="L63" s="198" t="s">
        <v>1321</v>
      </c>
      <c r="M63" s="198" t="s">
        <v>1321</v>
      </c>
      <c r="N63" s="198" t="s">
        <v>1321</v>
      </c>
    </row>
    <row r="64" spans="1:14" hidden="1">
      <c r="A64" s="198" t="s">
        <v>2078</v>
      </c>
      <c r="B64" s="198" t="s">
        <v>2079</v>
      </c>
      <c r="C64" s="198" t="s">
        <v>2078</v>
      </c>
      <c r="D64" s="198" t="s">
        <v>330</v>
      </c>
      <c r="E64" s="200" t="s">
        <v>2080</v>
      </c>
      <c r="F64" s="200" t="s">
        <v>2081</v>
      </c>
      <c r="G64" s="198" t="s">
        <v>2082</v>
      </c>
      <c r="H64" s="198" t="s">
        <v>1667</v>
      </c>
      <c r="I64" s="198" t="s">
        <v>331</v>
      </c>
      <c r="J64" s="198" t="s">
        <v>2083</v>
      </c>
      <c r="K64" s="198" t="s">
        <v>332</v>
      </c>
      <c r="L64" s="198" t="s">
        <v>2084</v>
      </c>
      <c r="M64" s="198" t="s">
        <v>1667</v>
      </c>
      <c r="N64" s="198" t="s">
        <v>1667</v>
      </c>
    </row>
    <row r="65" spans="1:14" hidden="1">
      <c r="A65" s="198" t="s">
        <v>1382</v>
      </c>
      <c r="B65" s="198" t="s">
        <v>1383</v>
      </c>
      <c r="C65" s="198" t="s">
        <v>1382</v>
      </c>
      <c r="D65" s="198" t="s">
        <v>1384</v>
      </c>
      <c r="E65" s="198" t="s">
        <v>1385</v>
      </c>
      <c r="F65" s="198" t="s">
        <v>1321</v>
      </c>
      <c r="G65" s="198" t="s">
        <v>333</v>
      </c>
      <c r="H65" s="198" t="s">
        <v>1321</v>
      </c>
      <c r="I65" s="198" t="s">
        <v>1386</v>
      </c>
      <c r="J65" s="198" t="s">
        <v>1385</v>
      </c>
      <c r="K65" s="198" t="s">
        <v>334</v>
      </c>
      <c r="L65" s="198" t="s">
        <v>1387</v>
      </c>
      <c r="M65" s="198" t="s">
        <v>1388</v>
      </c>
      <c r="N65" s="198" t="s">
        <v>1389</v>
      </c>
    </row>
    <row r="66" spans="1:14" hidden="1">
      <c r="A66" s="198" t="s">
        <v>2085</v>
      </c>
      <c r="B66" s="198" t="s">
        <v>335</v>
      </c>
      <c r="C66" s="198" t="s">
        <v>2085</v>
      </c>
      <c r="D66" s="198" t="s">
        <v>336</v>
      </c>
      <c r="E66" s="198" t="s">
        <v>2086</v>
      </c>
      <c r="F66" s="198" t="s">
        <v>2087</v>
      </c>
      <c r="G66" s="129" t="s">
        <v>2088</v>
      </c>
      <c r="H66" s="198" t="s">
        <v>1667</v>
      </c>
      <c r="I66" s="198" t="s">
        <v>337</v>
      </c>
      <c r="J66" s="198" t="s">
        <v>2089</v>
      </c>
      <c r="K66" s="198" t="s">
        <v>338</v>
      </c>
      <c r="L66" s="198" t="s">
        <v>2090</v>
      </c>
      <c r="M66" s="198" t="s">
        <v>1667</v>
      </c>
      <c r="N66" s="198" t="s">
        <v>1667</v>
      </c>
    </row>
    <row r="67" spans="1:14" hidden="1">
      <c r="A67" s="198" t="s">
        <v>2091</v>
      </c>
      <c r="B67" s="198" t="s">
        <v>339</v>
      </c>
      <c r="C67" s="198" t="s">
        <v>2091</v>
      </c>
      <c r="D67" s="198" t="s">
        <v>340</v>
      </c>
      <c r="E67" s="198" t="s">
        <v>2092</v>
      </c>
      <c r="F67" s="198" t="s">
        <v>2093</v>
      </c>
      <c r="G67" s="129" t="s">
        <v>2094</v>
      </c>
      <c r="H67" s="198" t="s">
        <v>1667</v>
      </c>
      <c r="I67" s="198" t="s">
        <v>341</v>
      </c>
      <c r="J67" s="198" t="s">
        <v>2095</v>
      </c>
      <c r="K67" s="198" t="s">
        <v>1667</v>
      </c>
      <c r="L67" s="198" t="s">
        <v>1667</v>
      </c>
      <c r="M67" s="198" t="s">
        <v>1667</v>
      </c>
      <c r="N67" s="198" t="s">
        <v>1667</v>
      </c>
    </row>
    <row r="68" spans="1:14" hidden="1">
      <c r="A68" s="198" t="s">
        <v>1390</v>
      </c>
      <c r="B68" s="198" t="s">
        <v>342</v>
      </c>
      <c r="C68" s="198" t="s">
        <v>1390</v>
      </c>
      <c r="D68" s="198" t="s">
        <v>343</v>
      </c>
      <c r="E68" s="198" t="s">
        <v>344</v>
      </c>
      <c r="F68" s="198" t="s">
        <v>1391</v>
      </c>
      <c r="G68" s="129" t="s">
        <v>1392</v>
      </c>
      <c r="H68" s="198" t="s">
        <v>1321</v>
      </c>
      <c r="I68" s="198" t="s">
        <v>345</v>
      </c>
      <c r="J68" s="198" t="s">
        <v>1393</v>
      </c>
      <c r="K68" s="198" t="s">
        <v>1394</v>
      </c>
      <c r="L68" s="198" t="s">
        <v>1395</v>
      </c>
      <c r="M68" s="198" t="s">
        <v>1321</v>
      </c>
      <c r="N68" s="198" t="s">
        <v>1321</v>
      </c>
    </row>
    <row r="69" spans="1:14" hidden="1">
      <c r="A69" s="198" t="s">
        <v>1396</v>
      </c>
      <c r="B69" s="198" t="s">
        <v>346</v>
      </c>
      <c r="C69" s="198" t="s">
        <v>1396</v>
      </c>
      <c r="D69" s="198" t="s">
        <v>347</v>
      </c>
      <c r="E69" s="198" t="s">
        <v>1397</v>
      </c>
      <c r="F69" s="198" t="s">
        <v>1398</v>
      </c>
      <c r="G69" s="129" t="s">
        <v>1399</v>
      </c>
      <c r="H69" s="198" t="s">
        <v>1321</v>
      </c>
      <c r="I69" s="198" t="s">
        <v>348</v>
      </c>
      <c r="J69" s="198" t="s">
        <v>1397</v>
      </c>
      <c r="K69" s="198" t="s">
        <v>1321</v>
      </c>
      <c r="L69" s="198" t="s">
        <v>1321</v>
      </c>
      <c r="M69" s="198" t="s">
        <v>1321</v>
      </c>
      <c r="N69" s="198" t="s">
        <v>1321</v>
      </c>
    </row>
    <row r="70" spans="1:14" hidden="1">
      <c r="A70" s="198" t="s">
        <v>1400</v>
      </c>
      <c r="B70" s="198" t="s">
        <v>1401</v>
      </c>
      <c r="C70" s="198" t="s">
        <v>1400</v>
      </c>
      <c r="D70" s="198" t="s">
        <v>349</v>
      </c>
      <c r="E70" s="198" t="s">
        <v>350</v>
      </c>
      <c r="F70" s="198" t="s">
        <v>350</v>
      </c>
      <c r="G70" s="129" t="s">
        <v>1402</v>
      </c>
      <c r="H70" s="198" t="s">
        <v>1403</v>
      </c>
      <c r="I70" s="198" t="s">
        <v>1404</v>
      </c>
      <c r="J70" s="198" t="s">
        <v>1405</v>
      </c>
      <c r="K70" s="198" t="s">
        <v>1406</v>
      </c>
      <c r="L70" s="198" t="s">
        <v>1407</v>
      </c>
      <c r="M70" s="198" t="s">
        <v>1269</v>
      </c>
      <c r="N70" s="198" t="s">
        <v>1269</v>
      </c>
    </row>
    <row r="71" spans="1:14" hidden="1">
      <c r="A71" s="198" t="s">
        <v>2096</v>
      </c>
      <c r="B71" s="198" t="s">
        <v>351</v>
      </c>
      <c r="C71" s="198" t="s">
        <v>2096</v>
      </c>
      <c r="D71" s="198" t="s">
        <v>352</v>
      </c>
      <c r="E71" s="198" t="s">
        <v>2097</v>
      </c>
      <c r="F71" s="198" t="s">
        <v>2098</v>
      </c>
      <c r="G71" s="129" t="s">
        <v>2099</v>
      </c>
      <c r="H71" s="198" t="s">
        <v>1667</v>
      </c>
      <c r="I71" s="129" t="s">
        <v>353</v>
      </c>
      <c r="J71" s="129" t="s">
        <v>2100</v>
      </c>
      <c r="K71" s="198" t="s">
        <v>2101</v>
      </c>
      <c r="L71" s="198" t="s">
        <v>2102</v>
      </c>
      <c r="M71" s="198" t="s">
        <v>354</v>
      </c>
      <c r="N71" s="198" t="s">
        <v>2103</v>
      </c>
    </row>
    <row r="72" spans="1:14" hidden="1">
      <c r="A72" s="198" t="s">
        <v>1408</v>
      </c>
      <c r="B72" s="198" t="s">
        <v>1409</v>
      </c>
      <c r="C72" s="198" t="s">
        <v>1408</v>
      </c>
      <c r="D72" s="198" t="s">
        <v>1410</v>
      </c>
      <c r="E72" s="198" t="s">
        <v>1411</v>
      </c>
      <c r="F72" s="198" t="s">
        <v>1412</v>
      </c>
      <c r="G72" s="198" t="s">
        <v>1269</v>
      </c>
      <c r="H72" s="198" t="s">
        <v>1269</v>
      </c>
      <c r="I72" s="198" t="s">
        <v>1413</v>
      </c>
      <c r="J72" s="198" t="s">
        <v>1414</v>
      </c>
      <c r="K72" s="198" t="s">
        <v>1269</v>
      </c>
      <c r="L72" s="198" t="s">
        <v>1269</v>
      </c>
      <c r="M72" s="198" t="s">
        <v>1269</v>
      </c>
      <c r="N72" s="198" t="s">
        <v>1269</v>
      </c>
    </row>
    <row r="73" spans="1:14" hidden="1">
      <c r="A73" s="198" t="s">
        <v>1415</v>
      </c>
      <c r="B73" s="198" t="s">
        <v>1416</v>
      </c>
      <c r="C73" s="198" t="s">
        <v>1415</v>
      </c>
      <c r="D73" s="198" t="s">
        <v>355</v>
      </c>
      <c r="E73" s="198" t="s">
        <v>1417</v>
      </c>
      <c r="F73" s="198" t="s">
        <v>1269</v>
      </c>
      <c r="G73" s="129" t="s">
        <v>1418</v>
      </c>
      <c r="H73" s="198" t="s">
        <v>1269</v>
      </c>
      <c r="I73" s="198" t="s">
        <v>356</v>
      </c>
      <c r="J73" s="198" t="s">
        <v>1419</v>
      </c>
      <c r="K73" s="198" t="s">
        <v>1269</v>
      </c>
      <c r="L73" s="198" t="s">
        <v>1269</v>
      </c>
      <c r="M73" s="198" t="s">
        <v>1269</v>
      </c>
      <c r="N73" s="198" t="s">
        <v>1269</v>
      </c>
    </row>
    <row r="74" spans="1:14" hidden="1">
      <c r="A74" s="198" t="s">
        <v>2104</v>
      </c>
      <c r="B74" s="198" t="s">
        <v>357</v>
      </c>
      <c r="C74" s="198" t="s">
        <v>2104</v>
      </c>
      <c r="D74" s="198" t="s">
        <v>358</v>
      </c>
      <c r="E74" s="198" t="s">
        <v>2105</v>
      </c>
      <c r="F74" s="198" t="s">
        <v>1667</v>
      </c>
      <c r="G74" s="129" t="s">
        <v>2106</v>
      </c>
      <c r="H74" s="198" t="s">
        <v>1667</v>
      </c>
      <c r="I74" s="198" t="s">
        <v>359</v>
      </c>
      <c r="J74" s="198" t="s">
        <v>2105</v>
      </c>
      <c r="K74" s="198" t="s">
        <v>360</v>
      </c>
      <c r="L74" s="198" t="s">
        <v>2107</v>
      </c>
      <c r="M74" s="198" t="s">
        <v>1667</v>
      </c>
      <c r="N74" s="198" t="s">
        <v>1667</v>
      </c>
    </row>
    <row r="75" spans="1:14" hidden="1">
      <c r="A75" s="198" t="s">
        <v>1420</v>
      </c>
      <c r="B75" s="198" t="s">
        <v>1421</v>
      </c>
      <c r="C75" s="198" t="s">
        <v>1420</v>
      </c>
      <c r="D75" s="198" t="s">
        <v>1422</v>
      </c>
      <c r="E75" s="198" t="s">
        <v>1423</v>
      </c>
      <c r="F75" s="198" t="s">
        <v>1424</v>
      </c>
      <c r="G75" s="198" t="s">
        <v>1425</v>
      </c>
      <c r="H75" s="198" t="s">
        <v>1269</v>
      </c>
      <c r="I75" s="198" t="s">
        <v>1426</v>
      </c>
      <c r="J75" s="198" t="s">
        <v>1423</v>
      </c>
      <c r="K75" s="198" t="s">
        <v>1269</v>
      </c>
      <c r="L75" s="198" t="s">
        <v>1269</v>
      </c>
      <c r="M75" s="198" t="s">
        <v>1269</v>
      </c>
      <c r="N75" s="198" t="s">
        <v>1269</v>
      </c>
    </row>
    <row r="76" spans="1:14" hidden="1">
      <c r="A76" s="198" t="s">
        <v>2108</v>
      </c>
      <c r="B76" s="198" t="s">
        <v>2109</v>
      </c>
      <c r="C76" s="198" t="s">
        <v>2108</v>
      </c>
      <c r="D76" s="198" t="s">
        <v>361</v>
      </c>
      <c r="E76" s="198" t="s">
        <v>2110</v>
      </c>
      <c r="F76" s="198" t="s">
        <v>2111</v>
      </c>
      <c r="G76" s="129" t="s">
        <v>2112</v>
      </c>
      <c r="H76" s="198" t="s">
        <v>1667</v>
      </c>
      <c r="I76" s="198" t="s">
        <v>362</v>
      </c>
      <c r="J76" s="198" t="s">
        <v>2110</v>
      </c>
      <c r="K76" s="198" t="s">
        <v>1667</v>
      </c>
      <c r="L76" s="198" t="s">
        <v>1667</v>
      </c>
      <c r="M76" s="198" t="s">
        <v>1667</v>
      </c>
      <c r="N76" s="198" t="s">
        <v>1667</v>
      </c>
    </row>
    <row r="77" spans="1:14" hidden="1">
      <c r="A77" s="198" t="s">
        <v>2113</v>
      </c>
      <c r="B77" s="198" t="s">
        <v>363</v>
      </c>
      <c r="C77" s="198" t="s">
        <v>2113</v>
      </c>
      <c r="D77" s="198" t="s">
        <v>364</v>
      </c>
      <c r="E77" s="198" t="s">
        <v>2114</v>
      </c>
      <c r="F77" s="198" t="s">
        <v>365</v>
      </c>
      <c r="G77" s="198" t="s">
        <v>366</v>
      </c>
      <c r="H77" s="198" t="s">
        <v>1667</v>
      </c>
      <c r="I77" s="198" t="s">
        <v>367</v>
      </c>
      <c r="J77" s="198" t="s">
        <v>2115</v>
      </c>
      <c r="K77" s="198" t="s">
        <v>1667</v>
      </c>
      <c r="L77" s="198" t="s">
        <v>1667</v>
      </c>
      <c r="M77" s="198" t="s">
        <v>1667</v>
      </c>
      <c r="N77" s="198" t="s">
        <v>1667</v>
      </c>
    </row>
    <row r="78" spans="1:14" hidden="1">
      <c r="A78" s="198" t="s">
        <v>1427</v>
      </c>
      <c r="B78" s="198" t="s">
        <v>368</v>
      </c>
      <c r="C78" s="198" t="s">
        <v>1427</v>
      </c>
      <c r="D78" s="198" t="s">
        <v>369</v>
      </c>
      <c r="E78" s="198" t="s">
        <v>1428</v>
      </c>
      <c r="F78" s="198" t="s">
        <v>1428</v>
      </c>
      <c r="G78" s="198" t="s">
        <v>370</v>
      </c>
      <c r="H78" s="198" t="s">
        <v>1269</v>
      </c>
      <c r="I78" s="198" t="s">
        <v>371</v>
      </c>
      <c r="J78" s="198" t="s">
        <v>372</v>
      </c>
      <c r="K78" s="198" t="s">
        <v>1429</v>
      </c>
      <c r="L78" s="198" t="s">
        <v>1430</v>
      </c>
      <c r="M78" s="198" t="s">
        <v>373</v>
      </c>
      <c r="N78" s="198" t="s">
        <v>1431</v>
      </c>
    </row>
    <row r="79" spans="1:14" hidden="1">
      <c r="A79" s="198" t="s">
        <v>1432</v>
      </c>
      <c r="B79" s="198" t="s">
        <v>374</v>
      </c>
      <c r="C79" s="198" t="s">
        <v>1432</v>
      </c>
      <c r="D79" s="198" t="s">
        <v>375</v>
      </c>
      <c r="E79" s="198" t="s">
        <v>1433</v>
      </c>
      <c r="F79" s="198" t="s">
        <v>1434</v>
      </c>
      <c r="G79" s="129" t="s">
        <v>1435</v>
      </c>
      <c r="H79" s="198" t="s">
        <v>1269</v>
      </c>
      <c r="I79" s="198" t="s">
        <v>376</v>
      </c>
      <c r="J79" s="198" t="s">
        <v>1436</v>
      </c>
      <c r="K79" s="198" t="s">
        <v>1437</v>
      </c>
      <c r="L79" s="198" t="s">
        <v>1438</v>
      </c>
      <c r="M79" s="198" t="s">
        <v>377</v>
      </c>
      <c r="N79" s="198" t="s">
        <v>1439</v>
      </c>
    </row>
    <row r="80" spans="1:14" hidden="1">
      <c r="A80" s="198" t="s">
        <v>2116</v>
      </c>
      <c r="B80" s="198" t="s">
        <v>2117</v>
      </c>
      <c r="C80" s="198" t="s">
        <v>2116</v>
      </c>
      <c r="D80" s="198" t="s">
        <v>378</v>
      </c>
      <c r="E80" s="198" t="s">
        <v>2118</v>
      </c>
      <c r="F80" s="198" t="s">
        <v>2119</v>
      </c>
      <c r="G80" s="129" t="s">
        <v>2120</v>
      </c>
      <c r="H80" s="198" t="s">
        <v>1667</v>
      </c>
      <c r="I80" s="198" t="s">
        <v>379</v>
      </c>
      <c r="J80" s="198" t="s">
        <v>2121</v>
      </c>
      <c r="K80" s="198" t="s">
        <v>1667</v>
      </c>
      <c r="L80" s="198" t="s">
        <v>1667</v>
      </c>
      <c r="M80" s="198" t="s">
        <v>1667</v>
      </c>
      <c r="N80" s="198" t="s">
        <v>1667</v>
      </c>
    </row>
    <row r="81" spans="1:14" hidden="1">
      <c r="A81" s="198" t="s">
        <v>1440</v>
      </c>
      <c r="B81" s="198" t="s">
        <v>387</v>
      </c>
      <c r="C81" s="198" t="s">
        <v>1440</v>
      </c>
      <c r="D81" s="198" t="s">
        <v>388</v>
      </c>
      <c r="E81" s="198" t="s">
        <v>1441</v>
      </c>
      <c r="F81" s="198" t="s">
        <v>1442</v>
      </c>
      <c r="G81" s="129" t="s">
        <v>1443</v>
      </c>
      <c r="H81" s="198" t="s">
        <v>1321</v>
      </c>
      <c r="I81" s="198" t="s">
        <v>389</v>
      </c>
      <c r="J81" s="198" t="s">
        <v>1444</v>
      </c>
      <c r="K81" s="198" t="s">
        <v>1445</v>
      </c>
      <c r="L81" s="198" t="s">
        <v>1446</v>
      </c>
      <c r="M81" s="198" t="s">
        <v>1447</v>
      </c>
      <c r="N81" s="198" t="s">
        <v>1448</v>
      </c>
    </row>
    <row r="82" spans="1:14" hidden="1">
      <c r="A82" s="198" t="s">
        <v>2122</v>
      </c>
      <c r="B82" s="198" t="s">
        <v>380</v>
      </c>
      <c r="C82" s="198" t="s">
        <v>2122</v>
      </c>
      <c r="D82" s="198" t="s">
        <v>381</v>
      </c>
      <c r="E82" s="198" t="s">
        <v>382</v>
      </c>
      <c r="F82" s="198" t="s">
        <v>382</v>
      </c>
      <c r="G82" s="129" t="s">
        <v>2123</v>
      </c>
      <c r="H82" s="198" t="s">
        <v>1667</v>
      </c>
      <c r="I82" s="198" t="s">
        <v>383</v>
      </c>
      <c r="J82" s="198" t="s">
        <v>384</v>
      </c>
      <c r="K82" s="198" t="s">
        <v>385</v>
      </c>
      <c r="L82" s="198" t="s">
        <v>386</v>
      </c>
      <c r="M82" s="198" t="s">
        <v>2124</v>
      </c>
      <c r="N82" s="198" t="s">
        <v>2125</v>
      </c>
    </row>
    <row r="83" spans="1:14" hidden="1">
      <c r="A83" s="198" t="s">
        <v>2126</v>
      </c>
      <c r="B83" s="198" t="s">
        <v>2127</v>
      </c>
      <c r="C83" s="198" t="s">
        <v>2126</v>
      </c>
      <c r="D83" s="198" t="s">
        <v>390</v>
      </c>
      <c r="E83" s="198" t="s">
        <v>391</v>
      </c>
      <c r="F83" s="198" t="s">
        <v>391</v>
      </c>
      <c r="G83" s="198" t="s">
        <v>392</v>
      </c>
      <c r="H83" s="198" t="s">
        <v>393</v>
      </c>
      <c r="I83" s="198" t="s">
        <v>394</v>
      </c>
      <c r="J83" s="198" t="s">
        <v>395</v>
      </c>
      <c r="K83" s="198" t="s">
        <v>396</v>
      </c>
      <c r="L83" s="198" t="s">
        <v>397</v>
      </c>
      <c r="M83" s="198" t="s">
        <v>1667</v>
      </c>
      <c r="N83" s="198" t="s">
        <v>1667</v>
      </c>
    </row>
    <row r="84" spans="1:14" hidden="1">
      <c r="A84" s="198" t="s">
        <v>2128</v>
      </c>
      <c r="B84" s="198" t="s">
        <v>398</v>
      </c>
      <c r="C84" s="198" t="s">
        <v>2128</v>
      </c>
      <c r="D84" s="198" t="s">
        <v>399</v>
      </c>
      <c r="E84" s="198" t="s">
        <v>2129</v>
      </c>
      <c r="F84" s="198" t="s">
        <v>2130</v>
      </c>
      <c r="G84" s="129" t="s">
        <v>2131</v>
      </c>
      <c r="H84" s="198" t="s">
        <v>1667</v>
      </c>
      <c r="I84" s="198" t="s">
        <v>400</v>
      </c>
      <c r="J84" s="198" t="s">
        <v>2132</v>
      </c>
      <c r="K84" s="198" t="s">
        <v>1667</v>
      </c>
      <c r="L84" s="198" t="s">
        <v>1667</v>
      </c>
      <c r="M84" s="198" t="s">
        <v>1667</v>
      </c>
      <c r="N84" s="198" t="s">
        <v>1667</v>
      </c>
    </row>
    <row r="85" spans="1:14" hidden="1">
      <c r="A85" s="198" t="s">
        <v>1449</v>
      </c>
      <c r="B85" s="198" t="s">
        <v>1450</v>
      </c>
      <c r="C85" s="198" t="s">
        <v>1449</v>
      </c>
      <c r="D85" s="198" t="s">
        <v>401</v>
      </c>
      <c r="E85" s="198" t="s">
        <v>1451</v>
      </c>
      <c r="F85" s="198" t="s">
        <v>1269</v>
      </c>
      <c r="G85" s="129" t="s">
        <v>1452</v>
      </c>
      <c r="H85" s="198" t="s">
        <v>1269</v>
      </c>
      <c r="I85" s="198" t="s">
        <v>402</v>
      </c>
      <c r="J85" s="198" t="s">
        <v>1451</v>
      </c>
      <c r="K85" s="198" t="s">
        <v>1269</v>
      </c>
      <c r="L85" s="198" t="s">
        <v>1269</v>
      </c>
      <c r="M85" s="198" t="s">
        <v>1269</v>
      </c>
      <c r="N85" s="198" t="s">
        <v>1269</v>
      </c>
    </row>
    <row r="86" spans="1:14" hidden="1">
      <c r="A86" s="198" t="s">
        <v>2141</v>
      </c>
      <c r="B86" s="198" t="s">
        <v>403</v>
      </c>
      <c r="C86" s="198" t="s">
        <v>2141</v>
      </c>
      <c r="D86" s="198" t="s">
        <v>404</v>
      </c>
      <c r="E86" s="198" t="s">
        <v>2142</v>
      </c>
      <c r="F86" s="198" t="s">
        <v>2143</v>
      </c>
      <c r="G86" s="198"/>
      <c r="H86" s="198" t="s">
        <v>1667</v>
      </c>
      <c r="I86" s="198" t="s">
        <v>405</v>
      </c>
      <c r="J86" s="198" t="s">
        <v>2144</v>
      </c>
      <c r="K86" s="198" t="s">
        <v>1667</v>
      </c>
      <c r="L86" s="198" t="s">
        <v>1667</v>
      </c>
      <c r="M86" s="198" t="s">
        <v>1667</v>
      </c>
      <c r="N86" s="198" t="s">
        <v>1667</v>
      </c>
    </row>
    <row r="87" spans="1:14" hidden="1">
      <c r="A87" s="198" t="s">
        <v>1453</v>
      </c>
      <c r="B87" s="198" t="s">
        <v>1454</v>
      </c>
      <c r="C87" s="198" t="s">
        <v>1453</v>
      </c>
      <c r="D87" s="198" t="s">
        <v>406</v>
      </c>
      <c r="E87" s="198" t="s">
        <v>1455</v>
      </c>
      <c r="F87" s="198" t="s">
        <v>1456</v>
      </c>
      <c r="G87" s="198" t="s">
        <v>407</v>
      </c>
      <c r="H87" s="198" t="s">
        <v>1269</v>
      </c>
      <c r="I87" s="198" t="s">
        <v>408</v>
      </c>
      <c r="J87" s="198" t="s">
        <v>1455</v>
      </c>
      <c r="K87" s="198" t="s">
        <v>1269</v>
      </c>
      <c r="L87" s="198" t="s">
        <v>1269</v>
      </c>
      <c r="M87" s="198" t="s">
        <v>1269</v>
      </c>
      <c r="N87" s="198" t="s">
        <v>1269</v>
      </c>
    </row>
    <row r="88" spans="1:14" hidden="1">
      <c r="A88" s="198" t="s">
        <v>1457</v>
      </c>
      <c r="B88" s="198" t="s">
        <v>1458</v>
      </c>
      <c r="C88" s="198" t="s">
        <v>1457</v>
      </c>
      <c r="D88" s="198" t="s">
        <v>409</v>
      </c>
      <c r="E88" s="198" t="s">
        <v>1459</v>
      </c>
      <c r="F88" s="198" t="s">
        <v>1460</v>
      </c>
      <c r="G88" s="129" t="s">
        <v>1461</v>
      </c>
      <c r="H88" s="198" t="s">
        <v>1269</v>
      </c>
      <c r="I88" s="198" t="s">
        <v>1462</v>
      </c>
      <c r="J88" s="198" t="s">
        <v>1463</v>
      </c>
      <c r="K88" s="198" t="s">
        <v>1269</v>
      </c>
      <c r="L88" s="198" t="s">
        <v>1269</v>
      </c>
      <c r="M88" s="198" t="s">
        <v>1269</v>
      </c>
      <c r="N88" s="198" t="s">
        <v>1269</v>
      </c>
    </row>
    <row r="89" spans="1:14" hidden="1">
      <c r="A89" s="198" t="s">
        <v>2133</v>
      </c>
      <c r="B89" s="198" t="s">
        <v>410</v>
      </c>
      <c r="C89" s="198" t="s">
        <v>2133</v>
      </c>
      <c r="D89" s="198" t="s">
        <v>411</v>
      </c>
      <c r="E89" s="198" t="s">
        <v>412</v>
      </c>
      <c r="F89" s="198" t="s">
        <v>413</v>
      </c>
      <c r="G89" s="198" t="s">
        <v>414</v>
      </c>
      <c r="H89" s="198" t="s">
        <v>1667</v>
      </c>
      <c r="I89" s="198" t="s">
        <v>415</v>
      </c>
      <c r="J89" s="198" t="s">
        <v>416</v>
      </c>
      <c r="K89" s="198" t="s">
        <v>417</v>
      </c>
      <c r="L89" s="198" t="s">
        <v>418</v>
      </c>
      <c r="M89" s="198" t="s">
        <v>1667</v>
      </c>
      <c r="N89" s="198" t="s">
        <v>1667</v>
      </c>
    </row>
    <row r="90" spans="1:14" hidden="1">
      <c r="A90" s="198" t="s">
        <v>2134</v>
      </c>
      <c r="B90" s="198" t="s">
        <v>2135</v>
      </c>
      <c r="C90" s="198" t="s">
        <v>2134</v>
      </c>
      <c r="D90" s="198" t="s">
        <v>419</v>
      </c>
      <c r="E90" s="198" t="s">
        <v>2136</v>
      </c>
      <c r="F90" s="198" t="s">
        <v>1667</v>
      </c>
      <c r="G90" s="129" t="s">
        <v>2137</v>
      </c>
      <c r="H90" s="198" t="s">
        <v>1667</v>
      </c>
      <c r="I90" s="198" t="s">
        <v>420</v>
      </c>
      <c r="J90" s="198" t="s">
        <v>2138</v>
      </c>
      <c r="K90" s="198" t="s">
        <v>421</v>
      </c>
      <c r="L90" s="198" t="s">
        <v>2139</v>
      </c>
      <c r="M90" s="198" t="s">
        <v>1102</v>
      </c>
      <c r="N90" s="198" t="s">
        <v>2140</v>
      </c>
    </row>
    <row r="91" spans="1:14" hidden="1">
      <c r="A91" s="198" t="s">
        <v>2145</v>
      </c>
      <c r="B91" s="198" t="s">
        <v>422</v>
      </c>
      <c r="C91" s="198" t="s">
        <v>2145</v>
      </c>
      <c r="D91" s="198" t="s">
        <v>423</v>
      </c>
      <c r="E91" s="198" t="s">
        <v>424</v>
      </c>
      <c r="F91" s="198" t="s">
        <v>424</v>
      </c>
      <c r="G91" s="198" t="s">
        <v>425</v>
      </c>
      <c r="H91" s="198" t="s">
        <v>1667</v>
      </c>
      <c r="I91" s="198" t="s">
        <v>426</v>
      </c>
      <c r="J91" s="198" t="s">
        <v>427</v>
      </c>
      <c r="K91" s="198" t="s">
        <v>1667</v>
      </c>
      <c r="L91" s="198" t="s">
        <v>1667</v>
      </c>
      <c r="M91" s="198" t="s">
        <v>1667</v>
      </c>
      <c r="N91" s="198" t="s">
        <v>1667</v>
      </c>
    </row>
    <row r="92" spans="1:14" hidden="1">
      <c r="A92" s="198" t="s">
        <v>1464</v>
      </c>
      <c r="B92" s="198" t="s">
        <v>428</v>
      </c>
      <c r="C92" s="198" t="s">
        <v>1464</v>
      </c>
      <c r="D92" s="198" t="s">
        <v>429</v>
      </c>
      <c r="E92" s="198" t="s">
        <v>1465</v>
      </c>
      <c r="F92" s="198" t="s">
        <v>1269</v>
      </c>
      <c r="G92" s="198" t="s">
        <v>1466</v>
      </c>
      <c r="H92" s="198" t="s">
        <v>1269</v>
      </c>
      <c r="I92" s="198" t="s">
        <v>1467</v>
      </c>
      <c r="J92" s="198" t="s">
        <v>1465</v>
      </c>
      <c r="K92" s="198" t="s">
        <v>430</v>
      </c>
      <c r="L92" s="198" t="s">
        <v>1468</v>
      </c>
      <c r="M92" s="198" t="s">
        <v>1269</v>
      </c>
      <c r="N92" s="198" t="s">
        <v>1269</v>
      </c>
    </row>
    <row r="93" spans="1:14" hidden="1">
      <c r="A93" s="198" t="s">
        <v>2146</v>
      </c>
      <c r="B93" s="198" t="s">
        <v>431</v>
      </c>
      <c r="C93" s="198" t="s">
        <v>2146</v>
      </c>
      <c r="D93" s="198" t="s">
        <v>432</v>
      </c>
      <c r="E93" s="198" t="s">
        <v>2147</v>
      </c>
      <c r="F93" s="198" t="s">
        <v>2147</v>
      </c>
      <c r="G93" s="198" t="s">
        <v>2148</v>
      </c>
      <c r="H93" s="198" t="s">
        <v>1667</v>
      </c>
      <c r="I93" s="198" t="s">
        <v>433</v>
      </c>
      <c r="J93" s="198" t="s">
        <v>2149</v>
      </c>
      <c r="K93" s="198" t="s">
        <v>434</v>
      </c>
      <c r="L93" s="198" t="s">
        <v>2150</v>
      </c>
      <c r="M93" s="198" t="s">
        <v>435</v>
      </c>
      <c r="N93" s="198" t="s">
        <v>2151</v>
      </c>
    </row>
    <row r="94" spans="1:14" hidden="1">
      <c r="A94" s="198" t="s">
        <v>2152</v>
      </c>
      <c r="B94" s="198" t="s">
        <v>436</v>
      </c>
      <c r="C94" s="198" t="s">
        <v>2152</v>
      </c>
      <c r="D94" s="198" t="s">
        <v>437</v>
      </c>
      <c r="E94" s="198" t="s">
        <v>438</v>
      </c>
      <c r="F94" s="198" t="s">
        <v>438</v>
      </c>
      <c r="G94" s="198" t="s">
        <v>439</v>
      </c>
      <c r="H94" s="198" t="s">
        <v>1667</v>
      </c>
      <c r="I94" s="198" t="s">
        <v>440</v>
      </c>
      <c r="J94" s="198" t="s">
        <v>441</v>
      </c>
      <c r="K94" s="198" t="s">
        <v>442</v>
      </c>
      <c r="L94" s="198" t="s">
        <v>443</v>
      </c>
      <c r="M94" s="198" t="s">
        <v>1667</v>
      </c>
      <c r="N94" s="198" t="s">
        <v>1667</v>
      </c>
    </row>
    <row r="95" spans="1:14" hidden="1">
      <c r="A95" s="198" t="s">
        <v>2153</v>
      </c>
      <c r="B95" s="198" t="s">
        <v>444</v>
      </c>
      <c r="C95" s="198" t="s">
        <v>2153</v>
      </c>
      <c r="D95" s="198" t="s">
        <v>445</v>
      </c>
      <c r="E95" s="198" t="s">
        <v>2154</v>
      </c>
      <c r="F95" s="198" t="s">
        <v>2155</v>
      </c>
      <c r="G95" s="129" t="s">
        <v>2156</v>
      </c>
      <c r="H95" s="198" t="s">
        <v>1667</v>
      </c>
      <c r="I95" s="198" t="s">
        <v>446</v>
      </c>
      <c r="J95" s="198" t="s">
        <v>2157</v>
      </c>
      <c r="K95" s="198" t="s">
        <v>1667</v>
      </c>
      <c r="L95" s="198" t="s">
        <v>1667</v>
      </c>
      <c r="M95" s="198" t="s">
        <v>1667</v>
      </c>
      <c r="N95" s="198" t="s">
        <v>1667</v>
      </c>
    </row>
    <row r="96" spans="1:14" hidden="1">
      <c r="A96" s="198" t="s">
        <v>2158</v>
      </c>
      <c r="B96" s="198" t="s">
        <v>447</v>
      </c>
      <c r="C96" s="198" t="s">
        <v>2158</v>
      </c>
      <c r="D96" s="198" t="s">
        <v>448</v>
      </c>
      <c r="E96" s="198" t="s">
        <v>449</v>
      </c>
      <c r="F96" s="198" t="s">
        <v>449</v>
      </c>
      <c r="G96" s="198" t="s">
        <v>450</v>
      </c>
      <c r="H96" s="198" t="s">
        <v>1667</v>
      </c>
      <c r="I96" s="198" t="s">
        <v>451</v>
      </c>
      <c r="J96" s="198" t="s">
        <v>1667</v>
      </c>
      <c r="K96" s="198" t="s">
        <v>452</v>
      </c>
      <c r="L96" s="198" t="s">
        <v>453</v>
      </c>
      <c r="M96" s="198" t="s">
        <v>1667</v>
      </c>
      <c r="N96" s="198" t="s">
        <v>1667</v>
      </c>
    </row>
    <row r="97" spans="1:14" hidden="1">
      <c r="A97" s="198" t="s">
        <v>2159</v>
      </c>
      <c r="B97" s="198" t="s">
        <v>2160</v>
      </c>
      <c r="C97" s="198" t="s">
        <v>2159</v>
      </c>
      <c r="D97" s="198" t="s">
        <v>454</v>
      </c>
      <c r="E97" s="198" t="s">
        <v>2161</v>
      </c>
      <c r="F97" s="198" t="s">
        <v>455</v>
      </c>
      <c r="G97" s="198" t="s">
        <v>456</v>
      </c>
      <c r="H97" s="198" t="s">
        <v>1667</v>
      </c>
      <c r="I97" s="198" t="s">
        <v>457</v>
      </c>
      <c r="J97" s="198" t="s">
        <v>1667</v>
      </c>
      <c r="K97" s="198" t="s">
        <v>1667</v>
      </c>
      <c r="L97" s="198" t="s">
        <v>1667</v>
      </c>
      <c r="M97" s="198" t="s">
        <v>1667</v>
      </c>
      <c r="N97" s="198" t="s">
        <v>1667</v>
      </c>
    </row>
    <row r="98" spans="1:14" hidden="1">
      <c r="A98" s="198" t="s">
        <v>2162</v>
      </c>
      <c r="B98" s="198" t="s">
        <v>458</v>
      </c>
      <c r="C98" s="198" t="s">
        <v>2162</v>
      </c>
      <c r="D98" s="198" t="s">
        <v>459</v>
      </c>
      <c r="E98" s="198" t="s">
        <v>2163</v>
      </c>
      <c r="F98" s="198" t="s">
        <v>1667</v>
      </c>
      <c r="G98" s="129" t="s">
        <v>2164</v>
      </c>
      <c r="H98" s="129" t="s">
        <v>2165</v>
      </c>
      <c r="I98" s="198" t="s">
        <v>460</v>
      </c>
      <c r="J98" s="198" t="s">
        <v>2166</v>
      </c>
      <c r="K98" s="198" t="s">
        <v>2167</v>
      </c>
      <c r="L98" s="198" t="s">
        <v>2168</v>
      </c>
      <c r="M98" s="198" t="s">
        <v>1667</v>
      </c>
      <c r="N98" s="198" t="s">
        <v>1667</v>
      </c>
    </row>
    <row r="99" spans="1:14" hidden="1">
      <c r="A99" s="198" t="s">
        <v>2169</v>
      </c>
      <c r="B99" s="198" t="s">
        <v>461</v>
      </c>
      <c r="C99" s="198" t="s">
        <v>2169</v>
      </c>
      <c r="D99" s="198" t="s">
        <v>462</v>
      </c>
      <c r="E99" s="198" t="s">
        <v>2170</v>
      </c>
      <c r="F99" s="198" t="s">
        <v>1667</v>
      </c>
      <c r="G99" s="198" t="s">
        <v>463</v>
      </c>
      <c r="H99" s="198" t="s">
        <v>1667</v>
      </c>
      <c r="I99" s="198" t="s">
        <v>464</v>
      </c>
      <c r="J99" s="198" t="s">
        <v>2171</v>
      </c>
      <c r="K99" s="198" t="s">
        <v>1667</v>
      </c>
      <c r="L99" s="198" t="s">
        <v>1667</v>
      </c>
      <c r="M99" s="198" t="s">
        <v>1667</v>
      </c>
      <c r="N99" s="198" t="s">
        <v>1667</v>
      </c>
    </row>
    <row r="100" spans="1:14" hidden="1">
      <c r="A100" s="198" t="s">
        <v>2172</v>
      </c>
      <c r="B100" s="198" t="s">
        <v>465</v>
      </c>
      <c r="C100" s="198" t="s">
        <v>2172</v>
      </c>
      <c r="D100" s="198" t="s">
        <v>466</v>
      </c>
      <c r="E100" s="198" t="s">
        <v>467</v>
      </c>
      <c r="F100" s="198" t="s">
        <v>468</v>
      </c>
      <c r="G100" s="198" t="s">
        <v>469</v>
      </c>
      <c r="H100" s="198" t="s">
        <v>1667</v>
      </c>
      <c r="I100" s="198" t="s">
        <v>470</v>
      </c>
      <c r="J100" s="198" t="s">
        <v>467</v>
      </c>
      <c r="K100" s="198" t="s">
        <v>471</v>
      </c>
      <c r="L100" s="198" t="s">
        <v>472</v>
      </c>
      <c r="M100" s="198" t="s">
        <v>1667</v>
      </c>
      <c r="N100" s="198" t="s">
        <v>1667</v>
      </c>
    </row>
    <row r="101" spans="1:14" hidden="1">
      <c r="A101" s="198" t="s">
        <v>2173</v>
      </c>
      <c r="B101" s="198" t="s">
        <v>2174</v>
      </c>
      <c r="C101" s="198" t="s">
        <v>2173</v>
      </c>
      <c r="D101" s="198" t="s">
        <v>473</v>
      </c>
      <c r="E101" s="198" t="s">
        <v>2175</v>
      </c>
      <c r="F101" s="198" t="s">
        <v>474</v>
      </c>
      <c r="G101" s="198" t="s">
        <v>475</v>
      </c>
      <c r="H101" s="198" t="s">
        <v>1667</v>
      </c>
      <c r="I101" s="198" t="s">
        <v>476</v>
      </c>
      <c r="J101" s="198" t="s">
        <v>1667</v>
      </c>
      <c r="K101" s="198" t="s">
        <v>1667</v>
      </c>
      <c r="L101" s="198" t="s">
        <v>1667</v>
      </c>
      <c r="M101" s="198" t="s">
        <v>1667</v>
      </c>
      <c r="N101" s="198" t="s">
        <v>1667</v>
      </c>
    </row>
    <row r="102" spans="1:14" hidden="1">
      <c r="A102" s="198" t="s">
        <v>2176</v>
      </c>
      <c r="B102" s="198" t="s">
        <v>477</v>
      </c>
      <c r="C102" s="198" t="s">
        <v>2176</v>
      </c>
      <c r="D102" s="198" t="s">
        <v>478</v>
      </c>
      <c r="E102" s="198" t="s">
        <v>2177</v>
      </c>
      <c r="F102" s="198" t="s">
        <v>2177</v>
      </c>
      <c r="G102" s="198" t="s">
        <v>479</v>
      </c>
      <c r="H102" s="198" t="s">
        <v>1667</v>
      </c>
      <c r="I102" s="198" t="s">
        <v>480</v>
      </c>
      <c r="J102" s="198" t="s">
        <v>481</v>
      </c>
      <c r="K102" s="198" t="s">
        <v>1667</v>
      </c>
      <c r="L102" s="198" t="s">
        <v>1667</v>
      </c>
      <c r="M102" s="198" t="s">
        <v>1667</v>
      </c>
      <c r="N102" s="198" t="s">
        <v>1667</v>
      </c>
    </row>
    <row r="103" spans="1:14" hidden="1">
      <c r="A103" s="198" t="s">
        <v>1469</v>
      </c>
      <c r="B103" s="198" t="s">
        <v>1470</v>
      </c>
      <c r="C103" s="198" t="s">
        <v>1469</v>
      </c>
      <c r="D103" s="198" t="s">
        <v>1471</v>
      </c>
      <c r="E103" s="198" t="s">
        <v>1472</v>
      </c>
      <c r="F103" s="198" t="s">
        <v>1472</v>
      </c>
      <c r="G103" s="129" t="s">
        <v>1473</v>
      </c>
      <c r="H103" s="198" t="s">
        <v>1321</v>
      </c>
      <c r="I103" s="198" t="s">
        <v>482</v>
      </c>
      <c r="J103" s="198" t="s">
        <v>1474</v>
      </c>
      <c r="K103" s="198" t="s">
        <v>1475</v>
      </c>
      <c r="L103" s="198" t="s">
        <v>1476</v>
      </c>
      <c r="M103" s="198" t="s">
        <v>1269</v>
      </c>
      <c r="N103" s="198" t="s">
        <v>1269</v>
      </c>
    </row>
    <row r="104" spans="1:14" hidden="1">
      <c r="A104" s="198" t="s">
        <v>2178</v>
      </c>
      <c r="B104" s="198" t="s">
        <v>2179</v>
      </c>
      <c r="C104" s="198" t="s">
        <v>2178</v>
      </c>
      <c r="D104" s="198" t="s">
        <v>483</v>
      </c>
      <c r="E104" s="198" t="s">
        <v>2180</v>
      </c>
      <c r="F104" s="198" t="s">
        <v>1667</v>
      </c>
      <c r="G104" s="129" t="s">
        <v>2181</v>
      </c>
      <c r="H104" s="198" t="s">
        <v>1667</v>
      </c>
      <c r="I104" s="198" t="s">
        <v>484</v>
      </c>
      <c r="J104" s="198" t="s">
        <v>2180</v>
      </c>
      <c r="K104" s="198" t="s">
        <v>485</v>
      </c>
      <c r="L104" s="198" t="s">
        <v>2182</v>
      </c>
      <c r="M104" s="198" t="s">
        <v>486</v>
      </c>
      <c r="N104" s="198" t="s">
        <v>2183</v>
      </c>
    </row>
    <row r="105" spans="1:14" hidden="1">
      <c r="A105" s="198" t="s">
        <v>1477</v>
      </c>
      <c r="B105" s="198" t="s">
        <v>1478</v>
      </c>
      <c r="C105" s="198" t="s">
        <v>1477</v>
      </c>
      <c r="D105" s="198" t="s">
        <v>1103</v>
      </c>
      <c r="E105" s="198" t="s">
        <v>1479</v>
      </c>
      <c r="F105" s="198" t="s">
        <v>1269</v>
      </c>
      <c r="G105" s="129" t="s">
        <v>1480</v>
      </c>
      <c r="H105" s="198" t="s">
        <v>1269</v>
      </c>
      <c r="I105" s="198" t="s">
        <v>1104</v>
      </c>
      <c r="J105" s="198" t="s">
        <v>1481</v>
      </c>
      <c r="K105" s="198" t="s">
        <v>1105</v>
      </c>
      <c r="L105" s="198" t="s">
        <v>1482</v>
      </c>
      <c r="M105" s="198" t="s">
        <v>1269</v>
      </c>
      <c r="N105" s="198" t="s">
        <v>1269</v>
      </c>
    </row>
    <row r="106" spans="1:14" hidden="1">
      <c r="A106" s="198" t="s">
        <v>2184</v>
      </c>
      <c r="B106" s="198" t="s">
        <v>2185</v>
      </c>
      <c r="C106" s="198" t="s">
        <v>2184</v>
      </c>
      <c r="D106" s="198" t="s">
        <v>487</v>
      </c>
      <c r="E106" s="198" t="s">
        <v>2186</v>
      </c>
      <c r="F106" s="198" t="s">
        <v>2187</v>
      </c>
      <c r="G106" s="129" t="s">
        <v>2188</v>
      </c>
      <c r="H106" s="198" t="s">
        <v>1667</v>
      </c>
      <c r="I106" s="198" t="s">
        <v>488</v>
      </c>
      <c r="J106" s="198" t="s">
        <v>2189</v>
      </c>
      <c r="K106" s="198" t="s">
        <v>2190</v>
      </c>
      <c r="L106" s="198" t="s">
        <v>2191</v>
      </c>
      <c r="M106" s="198" t="s">
        <v>2192</v>
      </c>
      <c r="N106" s="198" t="s">
        <v>2193</v>
      </c>
    </row>
    <row r="107" spans="1:14" hidden="1">
      <c r="A107" s="198" t="s">
        <v>2194</v>
      </c>
      <c r="B107" s="198" t="s">
        <v>2195</v>
      </c>
      <c r="C107" s="198" t="s">
        <v>2194</v>
      </c>
      <c r="D107" s="198" t="s">
        <v>489</v>
      </c>
      <c r="E107" s="198" t="s">
        <v>2196</v>
      </c>
      <c r="F107" s="198" t="s">
        <v>2197</v>
      </c>
      <c r="G107" s="129" t="s">
        <v>2198</v>
      </c>
      <c r="H107" s="198" t="s">
        <v>1667</v>
      </c>
      <c r="I107" s="198" t="s">
        <v>490</v>
      </c>
      <c r="J107" s="198" t="s">
        <v>2199</v>
      </c>
      <c r="K107" s="198" t="s">
        <v>1667</v>
      </c>
      <c r="L107" s="198" t="s">
        <v>1667</v>
      </c>
      <c r="M107" s="198" t="s">
        <v>1667</v>
      </c>
      <c r="N107" s="198" t="s">
        <v>1667</v>
      </c>
    </row>
    <row r="108" spans="1:14" hidden="1">
      <c r="A108" s="198" t="s">
        <v>2200</v>
      </c>
      <c r="B108" s="198" t="s">
        <v>491</v>
      </c>
      <c r="C108" s="198" t="s">
        <v>2200</v>
      </c>
      <c r="D108" s="198" t="s">
        <v>492</v>
      </c>
      <c r="E108" s="198" t="s">
        <v>493</v>
      </c>
      <c r="F108" s="198" t="s">
        <v>493</v>
      </c>
      <c r="G108" s="198" t="s">
        <v>494</v>
      </c>
      <c r="H108" s="198" t="s">
        <v>1667</v>
      </c>
      <c r="I108" s="198" t="s">
        <v>495</v>
      </c>
      <c r="J108" s="198" t="s">
        <v>496</v>
      </c>
      <c r="K108" s="198" t="s">
        <v>1667</v>
      </c>
      <c r="L108" s="198" t="s">
        <v>1667</v>
      </c>
      <c r="M108" s="198" t="s">
        <v>1667</v>
      </c>
      <c r="N108" s="198" t="s">
        <v>1667</v>
      </c>
    </row>
    <row r="109" spans="1:14" hidden="1">
      <c r="A109" s="198" t="s">
        <v>1483</v>
      </c>
      <c r="B109" s="198" t="s">
        <v>1484</v>
      </c>
      <c r="C109" s="198" t="s">
        <v>1483</v>
      </c>
      <c r="D109" s="198" t="s">
        <v>1485</v>
      </c>
      <c r="E109" s="198" t="s">
        <v>1486</v>
      </c>
      <c r="F109" s="198" t="s">
        <v>1487</v>
      </c>
      <c r="G109" s="198" t="s">
        <v>1269</v>
      </c>
      <c r="H109" s="198" t="s">
        <v>1269</v>
      </c>
      <c r="I109" s="198" t="s">
        <v>1488</v>
      </c>
      <c r="J109" s="198" t="s">
        <v>1489</v>
      </c>
      <c r="K109" s="198" t="s">
        <v>1269</v>
      </c>
      <c r="L109" s="198" t="s">
        <v>1269</v>
      </c>
      <c r="M109" s="198" t="s">
        <v>1269</v>
      </c>
      <c r="N109" s="198" t="s">
        <v>1269</v>
      </c>
    </row>
    <row r="110" spans="1:14" hidden="1">
      <c r="A110" s="198" t="s">
        <v>1691</v>
      </c>
      <c r="B110" s="198" t="s">
        <v>497</v>
      </c>
      <c r="C110" s="198" t="s">
        <v>1691</v>
      </c>
      <c r="D110" s="198" t="s">
        <v>498</v>
      </c>
      <c r="E110" s="198" t="s">
        <v>1692</v>
      </c>
      <c r="F110" s="198" t="s">
        <v>1693</v>
      </c>
      <c r="G110" s="198" t="s">
        <v>499</v>
      </c>
      <c r="H110" s="198" t="s">
        <v>1667</v>
      </c>
      <c r="I110" s="198" t="s">
        <v>500</v>
      </c>
      <c r="J110" s="198" t="s">
        <v>1694</v>
      </c>
      <c r="K110" s="198" t="s">
        <v>501</v>
      </c>
      <c r="L110" s="198" t="s">
        <v>1695</v>
      </c>
      <c r="M110" s="198" t="s">
        <v>1667</v>
      </c>
      <c r="N110" s="198" t="s">
        <v>1667</v>
      </c>
    </row>
    <row r="111" spans="1:14" hidden="1">
      <c r="A111" s="198" t="s">
        <v>1696</v>
      </c>
      <c r="B111" s="198" t="s">
        <v>502</v>
      </c>
      <c r="C111" s="198" t="s">
        <v>1696</v>
      </c>
      <c r="D111" s="198" t="s">
        <v>503</v>
      </c>
      <c r="E111" s="198" t="s">
        <v>1697</v>
      </c>
      <c r="F111" s="198" t="s">
        <v>1667</v>
      </c>
      <c r="G111" s="129" t="s">
        <v>1698</v>
      </c>
      <c r="H111" s="198" t="s">
        <v>1667</v>
      </c>
      <c r="I111" s="198" t="s">
        <v>504</v>
      </c>
      <c r="J111" s="198" t="s">
        <v>1697</v>
      </c>
      <c r="K111" s="198" t="s">
        <v>505</v>
      </c>
      <c r="L111" s="198" t="s">
        <v>1667</v>
      </c>
      <c r="M111" s="198" t="s">
        <v>1667</v>
      </c>
      <c r="N111" s="198" t="s">
        <v>1667</v>
      </c>
    </row>
    <row r="112" spans="1:14" hidden="1">
      <c r="A112" s="198" t="s">
        <v>1699</v>
      </c>
      <c r="B112" s="198" t="s">
        <v>506</v>
      </c>
      <c r="C112" s="198" t="s">
        <v>1699</v>
      </c>
      <c r="D112" s="198" t="s">
        <v>507</v>
      </c>
      <c r="E112" s="198" t="s">
        <v>1700</v>
      </c>
      <c r="F112" s="198" t="s">
        <v>1701</v>
      </c>
      <c r="G112" s="198" t="s">
        <v>508</v>
      </c>
      <c r="H112" s="198" t="s">
        <v>1667</v>
      </c>
      <c r="I112" s="198" t="s">
        <v>509</v>
      </c>
      <c r="J112" s="198" t="s">
        <v>1700</v>
      </c>
      <c r="K112" s="198" t="s">
        <v>1667</v>
      </c>
      <c r="L112" s="198" t="s">
        <v>1667</v>
      </c>
      <c r="M112" s="198" t="s">
        <v>1667</v>
      </c>
      <c r="N112" s="198" t="s">
        <v>1667</v>
      </c>
    </row>
    <row r="113" spans="1:14" hidden="1">
      <c r="A113" s="198" t="s">
        <v>1702</v>
      </c>
      <c r="B113" s="198" t="s">
        <v>510</v>
      </c>
      <c r="C113" s="198" t="s">
        <v>1702</v>
      </c>
      <c r="D113" s="198" t="s">
        <v>511</v>
      </c>
      <c r="E113" s="198" t="s">
        <v>1703</v>
      </c>
      <c r="F113" s="198" t="s">
        <v>1704</v>
      </c>
      <c r="G113" s="129" t="s">
        <v>1705</v>
      </c>
      <c r="H113" s="198" t="s">
        <v>512</v>
      </c>
      <c r="I113" s="198" t="s">
        <v>513</v>
      </c>
      <c r="J113" s="198" t="s">
        <v>1706</v>
      </c>
      <c r="K113" s="198" t="s">
        <v>514</v>
      </c>
      <c r="L113" s="198" t="s">
        <v>1707</v>
      </c>
      <c r="M113" s="198" t="s">
        <v>1667</v>
      </c>
      <c r="N113" s="198" t="s">
        <v>1667</v>
      </c>
    </row>
    <row r="114" spans="1:14" hidden="1">
      <c r="A114" s="198" t="s">
        <v>1490</v>
      </c>
      <c r="B114" s="198" t="s">
        <v>515</v>
      </c>
      <c r="C114" s="198" t="s">
        <v>1490</v>
      </c>
      <c r="D114" s="198" t="s">
        <v>516</v>
      </c>
      <c r="E114" s="198" t="s">
        <v>1491</v>
      </c>
      <c r="F114" s="198" t="s">
        <v>1492</v>
      </c>
      <c r="G114" s="198" t="s">
        <v>517</v>
      </c>
      <c r="H114" s="198" t="s">
        <v>1269</v>
      </c>
      <c r="I114" s="198" t="s">
        <v>518</v>
      </c>
      <c r="J114" s="198" t="s">
        <v>519</v>
      </c>
      <c r="K114" s="198" t="s">
        <v>1269</v>
      </c>
      <c r="L114" s="198" t="s">
        <v>1269</v>
      </c>
      <c r="M114" s="198" t="s">
        <v>1269</v>
      </c>
      <c r="N114" s="198" t="s">
        <v>1269</v>
      </c>
    </row>
    <row r="115" spans="1:14" hidden="1">
      <c r="A115" s="198" t="s">
        <v>1708</v>
      </c>
      <c r="B115" s="198" t="s">
        <v>520</v>
      </c>
      <c r="C115" s="198" t="s">
        <v>1708</v>
      </c>
      <c r="D115" s="198" t="s">
        <v>521</v>
      </c>
      <c r="E115" s="198" t="s">
        <v>1709</v>
      </c>
      <c r="F115" s="198" t="s">
        <v>522</v>
      </c>
      <c r="G115" s="198" t="s">
        <v>523</v>
      </c>
      <c r="H115" s="198" t="s">
        <v>1667</v>
      </c>
      <c r="I115" s="198" t="s">
        <v>524</v>
      </c>
      <c r="J115" s="198" t="s">
        <v>1710</v>
      </c>
      <c r="K115" s="198" t="s">
        <v>525</v>
      </c>
      <c r="L115" s="198" t="s">
        <v>1709</v>
      </c>
      <c r="M115" s="198" t="s">
        <v>1667</v>
      </c>
      <c r="N115" s="198" t="s">
        <v>1667</v>
      </c>
    </row>
    <row r="116" spans="1:14" hidden="1">
      <c r="A116" s="198" t="s">
        <v>1711</v>
      </c>
      <c r="B116" s="198" t="s">
        <v>526</v>
      </c>
      <c r="C116" s="198" t="s">
        <v>1711</v>
      </c>
      <c r="D116" s="198" t="s">
        <v>527</v>
      </c>
      <c r="E116" s="198" t="s">
        <v>1712</v>
      </c>
      <c r="F116" s="198" t="s">
        <v>1713</v>
      </c>
      <c r="G116" s="129" t="s">
        <v>1714</v>
      </c>
      <c r="H116" s="129" t="s">
        <v>1715</v>
      </c>
      <c r="I116" s="198" t="s">
        <v>528</v>
      </c>
      <c r="J116" s="198" t="s">
        <v>1716</v>
      </c>
      <c r="K116" s="198" t="s">
        <v>1667</v>
      </c>
      <c r="L116" s="198" t="s">
        <v>1667</v>
      </c>
      <c r="M116" s="198" t="s">
        <v>1667</v>
      </c>
      <c r="N116" s="198" t="s">
        <v>1667</v>
      </c>
    </row>
    <row r="117" spans="1:14" hidden="1">
      <c r="A117" s="198" t="s">
        <v>1717</v>
      </c>
      <c r="B117" s="198" t="s">
        <v>529</v>
      </c>
      <c r="C117" s="198" t="s">
        <v>1717</v>
      </c>
      <c r="D117" s="198" t="s">
        <v>530</v>
      </c>
      <c r="E117" s="198" t="s">
        <v>531</v>
      </c>
      <c r="F117" s="198" t="s">
        <v>532</v>
      </c>
      <c r="G117" s="129" t="s">
        <v>1718</v>
      </c>
      <c r="H117" s="198" t="s">
        <v>1667</v>
      </c>
      <c r="I117" s="198" t="s">
        <v>533</v>
      </c>
      <c r="J117" s="198" t="s">
        <v>1719</v>
      </c>
      <c r="K117" s="198" t="s">
        <v>534</v>
      </c>
      <c r="L117" s="198" t="s">
        <v>1720</v>
      </c>
      <c r="M117" s="198" t="s">
        <v>1667</v>
      </c>
      <c r="N117" s="198" t="s">
        <v>1667</v>
      </c>
    </row>
    <row r="118" spans="1:14" hidden="1">
      <c r="A118" s="198" t="s">
        <v>1721</v>
      </c>
      <c r="B118" s="198" t="s">
        <v>535</v>
      </c>
      <c r="C118" s="198" t="s">
        <v>1721</v>
      </c>
      <c r="D118" s="198" t="s">
        <v>536</v>
      </c>
      <c r="E118" s="198" t="s">
        <v>1722</v>
      </c>
      <c r="F118" s="198" t="s">
        <v>1723</v>
      </c>
      <c r="G118" s="129" t="s">
        <v>1724</v>
      </c>
      <c r="H118" s="198" t="s">
        <v>1667</v>
      </c>
      <c r="I118" s="198" t="s">
        <v>537</v>
      </c>
      <c r="J118" s="198" t="s">
        <v>1725</v>
      </c>
      <c r="K118" s="198" t="s">
        <v>538</v>
      </c>
      <c r="L118" s="198" t="s">
        <v>1726</v>
      </c>
      <c r="M118" s="198" t="s">
        <v>1667</v>
      </c>
      <c r="N118" s="198" t="s">
        <v>1667</v>
      </c>
    </row>
    <row r="119" spans="1:14" hidden="1">
      <c r="A119" s="198" t="s">
        <v>1727</v>
      </c>
      <c r="B119" s="198" t="s">
        <v>539</v>
      </c>
      <c r="C119" s="198" t="s">
        <v>1727</v>
      </c>
      <c r="D119" s="198" t="s">
        <v>540</v>
      </c>
      <c r="E119" s="198" t="s">
        <v>1728</v>
      </c>
      <c r="F119" s="198" t="s">
        <v>1729</v>
      </c>
      <c r="G119" s="129" t="s">
        <v>1730</v>
      </c>
      <c r="H119" s="198" t="s">
        <v>1667</v>
      </c>
      <c r="I119" s="198" t="s">
        <v>541</v>
      </c>
      <c r="J119" s="198" t="s">
        <v>1731</v>
      </c>
      <c r="K119" s="198" t="s">
        <v>1667</v>
      </c>
      <c r="L119" s="198" t="s">
        <v>1667</v>
      </c>
      <c r="M119" s="198" t="s">
        <v>1667</v>
      </c>
      <c r="N119" s="198" t="s">
        <v>1667</v>
      </c>
    </row>
    <row r="120" spans="1:14" hidden="1">
      <c r="A120" s="198" t="s">
        <v>1732</v>
      </c>
      <c r="B120" s="198" t="s">
        <v>542</v>
      </c>
      <c r="C120" s="198" t="s">
        <v>1732</v>
      </c>
      <c r="D120" s="198" t="s">
        <v>543</v>
      </c>
      <c r="E120" s="198" t="s">
        <v>1733</v>
      </c>
      <c r="F120" s="198" t="s">
        <v>544</v>
      </c>
      <c r="G120" s="198" t="s">
        <v>545</v>
      </c>
      <c r="H120" s="198" t="s">
        <v>1667</v>
      </c>
      <c r="I120" s="198" t="s">
        <v>546</v>
      </c>
      <c r="J120" s="198" t="s">
        <v>547</v>
      </c>
      <c r="K120" s="198" t="s">
        <v>548</v>
      </c>
      <c r="L120" s="198" t="s">
        <v>549</v>
      </c>
      <c r="M120" s="198" t="s">
        <v>550</v>
      </c>
      <c r="N120" s="198" t="s">
        <v>1734</v>
      </c>
    </row>
    <row r="121" spans="1:14" hidden="1">
      <c r="A121" s="198" t="s">
        <v>1735</v>
      </c>
      <c r="B121" s="198" t="s">
        <v>551</v>
      </c>
      <c r="C121" s="198" t="s">
        <v>1735</v>
      </c>
      <c r="D121" s="198" t="s">
        <v>552</v>
      </c>
      <c r="E121" s="198" t="s">
        <v>1736</v>
      </c>
      <c r="F121" s="198" t="s">
        <v>553</v>
      </c>
      <c r="G121" s="129" t="s">
        <v>1737</v>
      </c>
      <c r="H121" s="198" t="s">
        <v>1667</v>
      </c>
      <c r="I121" s="198" t="s">
        <v>554</v>
      </c>
      <c r="J121" s="198" t="s">
        <v>1738</v>
      </c>
      <c r="K121" s="198" t="s">
        <v>555</v>
      </c>
      <c r="L121" s="198" t="s">
        <v>1739</v>
      </c>
      <c r="M121" s="198" t="s">
        <v>1667</v>
      </c>
      <c r="N121" s="198" t="s">
        <v>1667</v>
      </c>
    </row>
    <row r="122" spans="1:14" hidden="1">
      <c r="A122" s="198" t="s">
        <v>1740</v>
      </c>
      <c r="B122" s="198" t="s">
        <v>556</v>
      </c>
      <c r="C122" s="198" t="s">
        <v>1740</v>
      </c>
      <c r="D122" s="198" t="s">
        <v>557</v>
      </c>
      <c r="E122" s="198" t="s">
        <v>558</v>
      </c>
      <c r="F122" s="198" t="s">
        <v>558</v>
      </c>
      <c r="G122" s="198" t="s">
        <v>559</v>
      </c>
      <c r="H122" s="198" t="s">
        <v>1667</v>
      </c>
      <c r="I122" s="198" t="s">
        <v>560</v>
      </c>
      <c r="J122" s="198" t="s">
        <v>561</v>
      </c>
      <c r="K122" s="198" t="s">
        <v>1667</v>
      </c>
      <c r="L122" s="198" t="s">
        <v>1667</v>
      </c>
      <c r="M122" s="198" t="s">
        <v>1667</v>
      </c>
      <c r="N122" s="198" t="s">
        <v>1667</v>
      </c>
    </row>
    <row r="123" spans="1:14" hidden="1">
      <c r="A123" s="198" t="s">
        <v>1741</v>
      </c>
      <c r="B123" s="198" t="s">
        <v>1742</v>
      </c>
      <c r="C123" s="198" t="s">
        <v>1741</v>
      </c>
      <c r="D123" s="198" t="s">
        <v>562</v>
      </c>
      <c r="E123" s="198" t="s">
        <v>1743</v>
      </c>
      <c r="F123" s="198" t="s">
        <v>563</v>
      </c>
      <c r="G123" s="129" t="s">
        <v>1744</v>
      </c>
      <c r="H123" s="198" t="s">
        <v>1667</v>
      </c>
      <c r="I123" s="198" t="s">
        <v>1745</v>
      </c>
      <c r="J123" s="198" t="s">
        <v>1746</v>
      </c>
      <c r="K123" s="198" t="s">
        <v>1667</v>
      </c>
      <c r="L123" s="198" t="s">
        <v>1667</v>
      </c>
      <c r="M123" s="198" t="s">
        <v>1667</v>
      </c>
      <c r="N123" s="198" t="s">
        <v>1667</v>
      </c>
    </row>
    <row r="124" spans="1:14" hidden="1">
      <c r="A124" s="198" t="s">
        <v>1747</v>
      </c>
      <c r="B124" s="198" t="s">
        <v>564</v>
      </c>
      <c r="C124" s="198" t="s">
        <v>1747</v>
      </c>
      <c r="D124" s="198" t="s">
        <v>565</v>
      </c>
      <c r="E124" s="198" t="s">
        <v>1748</v>
      </c>
      <c r="F124" s="198" t="s">
        <v>1749</v>
      </c>
      <c r="G124" s="129" t="s">
        <v>1750</v>
      </c>
      <c r="H124" s="198" t="s">
        <v>1667</v>
      </c>
      <c r="I124" s="198" t="s">
        <v>566</v>
      </c>
      <c r="J124" s="198" t="s">
        <v>1751</v>
      </c>
      <c r="K124" s="198" t="s">
        <v>1667</v>
      </c>
      <c r="L124" s="198" t="s">
        <v>1667</v>
      </c>
      <c r="M124" s="198" t="s">
        <v>1667</v>
      </c>
      <c r="N124" s="198" t="s">
        <v>1667</v>
      </c>
    </row>
    <row r="125" spans="1:14" hidden="1">
      <c r="A125" s="198" t="s">
        <v>1747</v>
      </c>
      <c r="B125" s="198" t="s">
        <v>1752</v>
      </c>
      <c r="C125" s="198" t="s">
        <v>1747</v>
      </c>
      <c r="D125" s="198" t="s">
        <v>567</v>
      </c>
      <c r="E125" s="198" t="s">
        <v>568</v>
      </c>
      <c r="F125" s="198" t="s">
        <v>569</v>
      </c>
      <c r="G125" s="198" t="s">
        <v>570</v>
      </c>
      <c r="H125" s="198" t="s">
        <v>1667</v>
      </c>
      <c r="I125" s="198" t="s">
        <v>571</v>
      </c>
      <c r="J125" s="198" t="s">
        <v>572</v>
      </c>
      <c r="K125" s="198" t="s">
        <v>573</v>
      </c>
      <c r="L125" s="198" t="s">
        <v>574</v>
      </c>
      <c r="M125" s="198" t="s">
        <v>1667</v>
      </c>
      <c r="N125" s="198" t="s">
        <v>1667</v>
      </c>
    </row>
    <row r="126" spans="1:14" hidden="1">
      <c r="A126" s="198" t="s">
        <v>1753</v>
      </c>
      <c r="B126" s="198" t="s">
        <v>1754</v>
      </c>
      <c r="C126" s="198" t="s">
        <v>1753</v>
      </c>
      <c r="D126" s="198" t="s">
        <v>575</v>
      </c>
      <c r="E126" s="198" t="s">
        <v>576</v>
      </c>
      <c r="F126" s="198" t="s">
        <v>577</v>
      </c>
      <c r="G126" s="198" t="s">
        <v>578</v>
      </c>
      <c r="H126" s="198" t="s">
        <v>1667</v>
      </c>
      <c r="I126" s="198" t="s">
        <v>579</v>
      </c>
      <c r="J126" s="198" t="s">
        <v>1667</v>
      </c>
      <c r="K126" s="198" t="s">
        <v>580</v>
      </c>
      <c r="L126" s="198" t="s">
        <v>581</v>
      </c>
      <c r="M126" s="198" t="s">
        <v>1667</v>
      </c>
      <c r="N126" s="198" t="s">
        <v>1667</v>
      </c>
    </row>
    <row r="127" spans="1:14" hidden="1">
      <c r="A127" s="198" t="s">
        <v>1755</v>
      </c>
      <c r="B127" s="198" t="s">
        <v>582</v>
      </c>
      <c r="C127" s="198" t="s">
        <v>1755</v>
      </c>
      <c r="D127" s="198" t="s">
        <v>583</v>
      </c>
      <c r="E127" s="198" t="s">
        <v>1756</v>
      </c>
      <c r="F127" s="198" t="s">
        <v>1757</v>
      </c>
      <c r="G127" s="198" t="s">
        <v>584</v>
      </c>
      <c r="H127" s="198" t="s">
        <v>1667</v>
      </c>
      <c r="I127" s="198" t="s">
        <v>585</v>
      </c>
      <c r="J127" s="198" t="s">
        <v>586</v>
      </c>
      <c r="K127" s="198" t="s">
        <v>587</v>
      </c>
      <c r="L127" s="198" t="s">
        <v>1758</v>
      </c>
      <c r="M127" s="198" t="s">
        <v>1667</v>
      </c>
      <c r="N127" s="198" t="s">
        <v>1667</v>
      </c>
    </row>
    <row r="128" spans="1:14" hidden="1">
      <c r="A128" s="198" t="s">
        <v>1759</v>
      </c>
      <c r="B128" s="198" t="s">
        <v>1760</v>
      </c>
      <c r="C128" s="198" t="s">
        <v>1759</v>
      </c>
      <c r="D128" s="198" t="s">
        <v>588</v>
      </c>
      <c r="E128" s="198" t="s">
        <v>1761</v>
      </c>
      <c r="F128" s="198" t="s">
        <v>1667</v>
      </c>
      <c r="G128" s="129" t="s">
        <v>1762</v>
      </c>
      <c r="H128" s="198" t="s">
        <v>1667</v>
      </c>
      <c r="I128" s="198" t="s">
        <v>589</v>
      </c>
      <c r="J128" s="198" t="s">
        <v>1763</v>
      </c>
      <c r="K128" s="198" t="s">
        <v>590</v>
      </c>
      <c r="L128" s="198" t="s">
        <v>1764</v>
      </c>
      <c r="M128" s="198" t="s">
        <v>1667</v>
      </c>
      <c r="N128" s="198" t="s">
        <v>1667</v>
      </c>
    </row>
    <row r="129" spans="1:14" hidden="1">
      <c r="A129" s="198" t="s">
        <v>1765</v>
      </c>
      <c r="B129" s="198" t="s">
        <v>1766</v>
      </c>
      <c r="C129" s="198" t="s">
        <v>1765</v>
      </c>
      <c r="D129" s="198" t="s">
        <v>591</v>
      </c>
      <c r="E129" s="198" t="s">
        <v>1767</v>
      </c>
      <c r="F129" s="198" t="s">
        <v>1767</v>
      </c>
      <c r="G129" s="129" t="s">
        <v>1768</v>
      </c>
      <c r="H129" s="198" t="s">
        <v>1667</v>
      </c>
      <c r="I129" s="198" t="s">
        <v>592</v>
      </c>
      <c r="J129" s="198" t="s">
        <v>1769</v>
      </c>
      <c r="K129" s="198" t="s">
        <v>593</v>
      </c>
      <c r="L129" s="198" t="s">
        <v>1770</v>
      </c>
      <c r="M129" s="198" t="s">
        <v>1667</v>
      </c>
      <c r="N129" s="198" t="s">
        <v>1667</v>
      </c>
    </row>
    <row r="130" spans="1:14" hidden="1">
      <c r="A130" s="198" t="s">
        <v>1493</v>
      </c>
      <c r="B130" s="198" t="s">
        <v>1494</v>
      </c>
      <c r="C130" s="198" t="s">
        <v>1493</v>
      </c>
      <c r="D130" s="198" t="s">
        <v>594</v>
      </c>
      <c r="E130" s="198" t="s">
        <v>1495</v>
      </c>
      <c r="F130" s="198" t="s">
        <v>1496</v>
      </c>
      <c r="G130" s="129" t="s">
        <v>1497</v>
      </c>
      <c r="H130" s="198" t="s">
        <v>1269</v>
      </c>
      <c r="I130" s="198" t="s">
        <v>596</v>
      </c>
      <c r="J130" s="198" t="s">
        <v>1498</v>
      </c>
      <c r="K130" s="198" t="s">
        <v>595</v>
      </c>
      <c r="L130" s="198" t="s">
        <v>1499</v>
      </c>
      <c r="M130" s="198" t="s">
        <v>1269</v>
      </c>
      <c r="N130" s="198" t="s">
        <v>1269</v>
      </c>
    </row>
    <row r="131" spans="1:14" hidden="1">
      <c r="A131" s="198" t="s">
        <v>1771</v>
      </c>
      <c r="B131" s="198" t="s">
        <v>597</v>
      </c>
      <c r="C131" s="198" t="s">
        <v>1771</v>
      </c>
      <c r="D131" s="198" t="s">
        <v>598</v>
      </c>
      <c r="E131" s="198" t="s">
        <v>1772</v>
      </c>
      <c r="F131" s="198" t="s">
        <v>599</v>
      </c>
      <c r="G131" s="198" t="s">
        <v>600</v>
      </c>
      <c r="H131" s="198" t="s">
        <v>1667</v>
      </c>
      <c r="I131" s="198" t="s">
        <v>601</v>
      </c>
      <c r="J131" s="198" t="s">
        <v>1667</v>
      </c>
      <c r="K131" s="198" t="s">
        <v>1667</v>
      </c>
      <c r="L131" s="198" t="s">
        <v>1667</v>
      </c>
      <c r="M131" s="198" t="s">
        <v>1667</v>
      </c>
      <c r="N131" s="198" t="s">
        <v>1667</v>
      </c>
    </row>
    <row r="132" spans="1:14" hidden="1">
      <c r="A132" s="198" t="s">
        <v>1773</v>
      </c>
      <c r="B132" s="198" t="s">
        <v>602</v>
      </c>
      <c r="C132" s="198" t="s">
        <v>1773</v>
      </c>
      <c r="D132" s="198" t="s">
        <v>603</v>
      </c>
      <c r="E132" s="198" t="s">
        <v>604</v>
      </c>
      <c r="F132" s="198" t="s">
        <v>605</v>
      </c>
      <c r="G132" s="198" t="s">
        <v>606</v>
      </c>
      <c r="H132" s="198" t="s">
        <v>1667</v>
      </c>
      <c r="I132" s="198" t="s">
        <v>607</v>
      </c>
      <c r="J132" s="198" t="s">
        <v>608</v>
      </c>
      <c r="K132" s="198" t="s">
        <v>609</v>
      </c>
      <c r="L132" s="198" t="s">
        <v>1774</v>
      </c>
      <c r="M132" s="198" t="s">
        <v>610</v>
      </c>
      <c r="N132" s="198" t="s">
        <v>1775</v>
      </c>
    </row>
    <row r="133" spans="1:14" hidden="1">
      <c r="A133" s="198" t="s">
        <v>1776</v>
      </c>
      <c r="B133" s="198" t="s">
        <v>611</v>
      </c>
      <c r="C133" s="198" t="s">
        <v>1776</v>
      </c>
      <c r="D133" s="198" t="s">
        <v>612</v>
      </c>
      <c r="E133" s="198" t="s">
        <v>613</v>
      </c>
      <c r="F133" s="198" t="s">
        <v>614</v>
      </c>
      <c r="G133" s="198" t="s">
        <v>1667</v>
      </c>
      <c r="H133" s="198" t="s">
        <v>1667</v>
      </c>
      <c r="I133" s="198" t="s">
        <v>615</v>
      </c>
      <c r="J133" s="198" t="s">
        <v>616</v>
      </c>
      <c r="K133" s="198" t="s">
        <v>617</v>
      </c>
      <c r="L133" s="198" t="s">
        <v>618</v>
      </c>
      <c r="M133" s="198" t="s">
        <v>1667</v>
      </c>
      <c r="N133" s="198" t="s">
        <v>1667</v>
      </c>
    </row>
    <row r="134" spans="1:14" hidden="1">
      <c r="A134" s="198" t="s">
        <v>1500</v>
      </c>
      <c r="B134" s="198" t="s">
        <v>1501</v>
      </c>
      <c r="C134" s="198" t="s">
        <v>1500</v>
      </c>
      <c r="D134" s="198" t="s">
        <v>1502</v>
      </c>
      <c r="E134" s="198" t="s">
        <v>1503</v>
      </c>
      <c r="F134" s="198" t="s">
        <v>1504</v>
      </c>
      <c r="G134" s="129" t="s">
        <v>1505</v>
      </c>
      <c r="H134" s="198" t="s">
        <v>1269</v>
      </c>
      <c r="I134" s="198" t="s">
        <v>1506</v>
      </c>
      <c r="J134" s="198" t="s">
        <v>1507</v>
      </c>
      <c r="K134" s="198" t="s">
        <v>1508</v>
      </c>
      <c r="L134" s="198" t="s">
        <v>1509</v>
      </c>
      <c r="M134" s="198" t="s">
        <v>1269</v>
      </c>
      <c r="N134" s="198" t="s">
        <v>1269</v>
      </c>
    </row>
    <row r="135" spans="1:14" hidden="1">
      <c r="A135" s="198" t="s">
        <v>1777</v>
      </c>
      <c r="B135" s="198" t="s">
        <v>619</v>
      </c>
      <c r="C135" s="198" t="s">
        <v>1777</v>
      </c>
      <c r="D135" s="198" t="s">
        <v>1778</v>
      </c>
      <c r="E135" s="198" t="s">
        <v>620</v>
      </c>
      <c r="F135" s="198" t="s">
        <v>1779</v>
      </c>
      <c r="G135" s="129" t="s">
        <v>1780</v>
      </c>
      <c r="H135" s="198" t="s">
        <v>1667</v>
      </c>
      <c r="I135" s="198" t="s">
        <v>621</v>
      </c>
      <c r="J135" s="198" t="s">
        <v>1781</v>
      </c>
      <c r="K135" s="198" t="s">
        <v>622</v>
      </c>
      <c r="L135" s="198" t="s">
        <v>1782</v>
      </c>
      <c r="M135" s="198" t="s">
        <v>1667</v>
      </c>
      <c r="N135" s="198" t="s">
        <v>1667</v>
      </c>
    </row>
    <row r="136" spans="1:14" hidden="1">
      <c r="A136" s="198" t="s">
        <v>1783</v>
      </c>
      <c r="B136" s="198" t="s">
        <v>623</v>
      </c>
      <c r="C136" s="198" t="s">
        <v>1784</v>
      </c>
      <c r="D136" s="198" t="s">
        <v>624</v>
      </c>
      <c r="E136" s="198" t="s">
        <v>625</v>
      </c>
      <c r="F136" s="198" t="s">
        <v>625</v>
      </c>
      <c r="G136" s="198" t="s">
        <v>626</v>
      </c>
      <c r="H136" s="198" t="s">
        <v>1667</v>
      </c>
      <c r="I136" s="198" t="s">
        <v>627</v>
      </c>
      <c r="J136" s="198" t="s">
        <v>628</v>
      </c>
      <c r="K136" s="198" t="s">
        <v>1667</v>
      </c>
      <c r="L136" s="198" t="s">
        <v>1667</v>
      </c>
      <c r="M136" s="198" t="s">
        <v>1667</v>
      </c>
      <c r="N136" s="198" t="s">
        <v>1667</v>
      </c>
    </row>
    <row r="137" spans="1:14" hidden="1">
      <c r="A137" s="198" t="s">
        <v>1785</v>
      </c>
      <c r="B137" s="198" t="s">
        <v>629</v>
      </c>
      <c r="C137" s="198" t="s">
        <v>1785</v>
      </c>
      <c r="D137" s="198" t="s">
        <v>630</v>
      </c>
      <c r="E137" s="198" t="s">
        <v>1786</v>
      </c>
      <c r="F137" s="198" t="s">
        <v>1787</v>
      </c>
      <c r="G137" s="129" t="s">
        <v>1788</v>
      </c>
      <c r="H137" s="198" t="s">
        <v>1667</v>
      </c>
      <c r="I137" s="198" t="s">
        <v>631</v>
      </c>
      <c r="J137" s="198" t="s">
        <v>1789</v>
      </c>
      <c r="K137" s="198" t="s">
        <v>632</v>
      </c>
      <c r="L137" s="198" t="s">
        <v>1790</v>
      </c>
      <c r="M137" s="198" t="s">
        <v>1667</v>
      </c>
      <c r="N137" s="198" t="s">
        <v>1667</v>
      </c>
    </row>
    <row r="138" spans="1:14" hidden="1">
      <c r="A138" s="198" t="s">
        <v>1510</v>
      </c>
      <c r="B138" s="198" t="s">
        <v>1511</v>
      </c>
      <c r="C138" s="198" t="s">
        <v>1510</v>
      </c>
      <c r="D138" s="198" t="s">
        <v>633</v>
      </c>
      <c r="E138" s="198" t="s">
        <v>1512</v>
      </c>
      <c r="F138" s="198" t="s">
        <v>1513</v>
      </c>
      <c r="G138" s="129" t="s">
        <v>1514</v>
      </c>
      <c r="H138" s="198" t="s">
        <v>1269</v>
      </c>
      <c r="I138" s="198" t="s">
        <v>634</v>
      </c>
      <c r="J138" s="198" t="s">
        <v>1515</v>
      </c>
      <c r="K138" s="198" t="s">
        <v>635</v>
      </c>
      <c r="L138" s="198" t="s">
        <v>1516</v>
      </c>
      <c r="M138" s="198" t="s">
        <v>636</v>
      </c>
      <c r="N138" s="198" t="s">
        <v>1517</v>
      </c>
    </row>
    <row r="139" spans="1:14" hidden="1">
      <c r="A139" s="198" t="s">
        <v>1791</v>
      </c>
      <c r="B139" s="198" t="s">
        <v>637</v>
      </c>
      <c r="C139" s="198" t="s">
        <v>1791</v>
      </c>
      <c r="D139" s="198" t="s">
        <v>638</v>
      </c>
      <c r="E139" s="198" t="s">
        <v>1792</v>
      </c>
      <c r="F139" s="198" t="s">
        <v>1793</v>
      </c>
      <c r="G139" s="129" t="s">
        <v>1794</v>
      </c>
      <c r="H139" s="198" t="s">
        <v>1667</v>
      </c>
      <c r="I139" s="198"/>
      <c r="J139" s="198"/>
      <c r="K139" s="198"/>
      <c r="L139" s="198"/>
      <c r="M139" s="198"/>
      <c r="N139" s="198"/>
    </row>
    <row r="140" spans="1:14" hidden="1">
      <c r="A140" s="198" t="s">
        <v>1795</v>
      </c>
      <c r="B140" s="198" t="s">
        <v>1796</v>
      </c>
      <c r="C140" s="198" t="s">
        <v>1795</v>
      </c>
      <c r="D140" s="198" t="s">
        <v>639</v>
      </c>
      <c r="E140" s="198" t="s">
        <v>1797</v>
      </c>
      <c r="F140" s="198" t="s">
        <v>1797</v>
      </c>
      <c r="G140" s="129" t="s">
        <v>1798</v>
      </c>
      <c r="H140" s="198" t="s">
        <v>1667</v>
      </c>
      <c r="I140" s="198" t="s">
        <v>640</v>
      </c>
      <c r="J140" s="198" t="s">
        <v>1799</v>
      </c>
      <c r="K140" s="198" t="s">
        <v>641</v>
      </c>
      <c r="L140" s="198" t="s">
        <v>1800</v>
      </c>
      <c r="M140" s="198" t="s">
        <v>642</v>
      </c>
      <c r="N140" s="198" t="s">
        <v>1801</v>
      </c>
    </row>
    <row r="141" spans="1:14" hidden="1">
      <c r="A141" s="198" t="s">
        <v>1802</v>
      </c>
      <c r="B141" s="198" t="s">
        <v>1803</v>
      </c>
      <c r="C141" s="198" t="s">
        <v>1802</v>
      </c>
      <c r="D141" s="198" t="s">
        <v>643</v>
      </c>
      <c r="E141" s="198" t="s">
        <v>1804</v>
      </c>
      <c r="F141" s="198" t="s">
        <v>644</v>
      </c>
      <c r="G141" s="198" t="s">
        <v>645</v>
      </c>
      <c r="H141" s="198" t="s">
        <v>1667</v>
      </c>
      <c r="I141" s="198" t="s">
        <v>646</v>
      </c>
      <c r="J141" s="198" t="s">
        <v>1667</v>
      </c>
      <c r="K141" s="198" t="s">
        <v>1667</v>
      </c>
      <c r="L141" s="198" t="s">
        <v>1667</v>
      </c>
      <c r="M141" s="198" t="s">
        <v>1667</v>
      </c>
      <c r="N141" s="198" t="s">
        <v>1667</v>
      </c>
    </row>
    <row r="142" spans="1:14" hidden="1">
      <c r="A142" s="198" t="s">
        <v>1805</v>
      </c>
      <c r="B142" s="198" t="s">
        <v>647</v>
      </c>
      <c r="C142" s="198" t="s">
        <v>1805</v>
      </c>
      <c r="D142" s="198" t="s">
        <v>648</v>
      </c>
      <c r="E142" s="198" t="s">
        <v>1806</v>
      </c>
      <c r="F142" s="198" t="s">
        <v>1807</v>
      </c>
      <c r="G142" s="129" t="s">
        <v>1808</v>
      </c>
      <c r="H142" s="198" t="s">
        <v>1667</v>
      </c>
      <c r="I142" s="198" t="s">
        <v>649</v>
      </c>
      <c r="J142" s="198" t="s">
        <v>1809</v>
      </c>
      <c r="K142" s="198" t="s">
        <v>650</v>
      </c>
      <c r="L142" s="198" t="s">
        <v>1667</v>
      </c>
      <c r="M142" s="198" t="s">
        <v>1667</v>
      </c>
      <c r="N142" s="198" t="s">
        <v>1667</v>
      </c>
    </row>
    <row r="143" spans="1:14" hidden="1">
      <c r="A143" s="198" t="s">
        <v>1810</v>
      </c>
      <c r="B143" s="198" t="s">
        <v>1811</v>
      </c>
      <c r="C143" s="198" t="s">
        <v>1810</v>
      </c>
      <c r="D143" s="198" t="s">
        <v>1812</v>
      </c>
      <c r="E143" s="198" t="s">
        <v>1813</v>
      </c>
      <c r="F143" s="198" t="s">
        <v>1813</v>
      </c>
      <c r="G143" s="198" t="s">
        <v>1667</v>
      </c>
      <c r="H143" s="198" t="s">
        <v>1667</v>
      </c>
      <c r="I143" s="198"/>
      <c r="J143" s="198"/>
      <c r="K143" s="198"/>
      <c r="L143" s="198"/>
      <c r="M143" s="198"/>
      <c r="N143" s="198"/>
    </row>
    <row r="144" spans="1:14" hidden="1">
      <c r="A144" s="198" t="s">
        <v>1814</v>
      </c>
      <c r="B144" s="198" t="s">
        <v>651</v>
      </c>
      <c r="C144" s="198" t="s">
        <v>1814</v>
      </c>
      <c r="D144" s="198" t="s">
        <v>652</v>
      </c>
      <c r="E144" s="198" t="s">
        <v>1815</v>
      </c>
      <c r="F144" s="198" t="s">
        <v>1816</v>
      </c>
      <c r="G144" s="198" t="s">
        <v>653</v>
      </c>
      <c r="H144" s="198" t="s">
        <v>1667</v>
      </c>
      <c r="I144" s="198" t="s">
        <v>1817</v>
      </c>
      <c r="J144" s="198" t="s">
        <v>1818</v>
      </c>
      <c r="K144" s="198" t="s">
        <v>1819</v>
      </c>
      <c r="L144" s="198" t="s">
        <v>1820</v>
      </c>
      <c r="M144" s="198" t="s">
        <v>1667</v>
      </c>
      <c r="N144" s="198" t="s">
        <v>1667</v>
      </c>
    </row>
    <row r="145" spans="1:14" hidden="1">
      <c r="A145" s="198" t="s">
        <v>1518</v>
      </c>
      <c r="B145" s="198" t="s">
        <v>654</v>
      </c>
      <c r="C145" s="198" t="s">
        <v>1518</v>
      </c>
      <c r="D145" s="198" t="s">
        <v>655</v>
      </c>
      <c r="E145" s="198" t="s">
        <v>656</v>
      </c>
      <c r="F145" s="198" t="s">
        <v>656</v>
      </c>
      <c r="G145" s="198" t="s">
        <v>1269</v>
      </c>
      <c r="H145" s="198" t="s">
        <v>1269</v>
      </c>
      <c r="I145" s="198" t="s">
        <v>657</v>
      </c>
      <c r="J145" s="198" t="s">
        <v>658</v>
      </c>
      <c r="K145" s="198" t="s">
        <v>1269</v>
      </c>
      <c r="L145" s="198" t="s">
        <v>1269</v>
      </c>
      <c r="M145" s="198" t="s">
        <v>1269</v>
      </c>
      <c r="N145" s="198" t="s">
        <v>1269</v>
      </c>
    </row>
    <row r="146" spans="1:14" hidden="1">
      <c r="A146" s="198" t="s">
        <v>1821</v>
      </c>
      <c r="B146" s="198" t="s">
        <v>659</v>
      </c>
      <c r="C146" s="198" t="s">
        <v>1821</v>
      </c>
      <c r="D146" s="198" t="s">
        <v>1822</v>
      </c>
      <c r="E146" s="198" t="s">
        <v>660</v>
      </c>
      <c r="F146" s="198" t="s">
        <v>660</v>
      </c>
      <c r="G146" s="198" t="s">
        <v>1667</v>
      </c>
      <c r="H146" s="198" t="s">
        <v>1667</v>
      </c>
      <c r="I146" s="198" t="s">
        <v>1667</v>
      </c>
      <c r="J146" s="198" t="s">
        <v>1667</v>
      </c>
      <c r="K146" s="198" t="s">
        <v>1667</v>
      </c>
      <c r="L146" s="198" t="s">
        <v>1667</v>
      </c>
      <c r="M146" s="198" t="s">
        <v>1667</v>
      </c>
      <c r="N146" s="198" t="s">
        <v>1667</v>
      </c>
    </row>
    <row r="147" spans="1:14" hidden="1">
      <c r="A147" s="198" t="s">
        <v>1823</v>
      </c>
      <c r="B147" s="198" t="s">
        <v>661</v>
      </c>
      <c r="C147" s="198" t="s">
        <v>1823</v>
      </c>
      <c r="D147" s="198" t="s">
        <v>662</v>
      </c>
      <c r="E147" s="198" t="s">
        <v>663</v>
      </c>
      <c r="F147" s="198" t="s">
        <v>664</v>
      </c>
      <c r="G147" s="198" t="s">
        <v>665</v>
      </c>
      <c r="H147" s="198" t="s">
        <v>1667</v>
      </c>
      <c r="I147" s="198" t="s">
        <v>666</v>
      </c>
      <c r="J147" s="198" t="s">
        <v>667</v>
      </c>
      <c r="K147" s="198" t="s">
        <v>1667</v>
      </c>
      <c r="L147" s="198" t="s">
        <v>1667</v>
      </c>
      <c r="M147" s="198" t="s">
        <v>1667</v>
      </c>
      <c r="N147" s="198" t="s">
        <v>1667</v>
      </c>
    </row>
    <row r="148" spans="1:14" hidden="1">
      <c r="A148" s="198" t="s">
        <v>1824</v>
      </c>
      <c r="B148" s="198" t="s">
        <v>668</v>
      </c>
      <c r="C148" s="198" t="s">
        <v>1824</v>
      </c>
      <c r="D148" s="198" t="s">
        <v>669</v>
      </c>
      <c r="E148" s="198" t="s">
        <v>670</v>
      </c>
      <c r="F148" s="198" t="s">
        <v>671</v>
      </c>
      <c r="G148" s="198" t="s">
        <v>672</v>
      </c>
      <c r="H148" s="198" t="s">
        <v>1667</v>
      </c>
      <c r="I148" s="198"/>
      <c r="J148" s="198"/>
      <c r="K148" s="198" t="s">
        <v>673</v>
      </c>
      <c r="L148" s="198" t="s">
        <v>674</v>
      </c>
      <c r="M148" s="198" t="s">
        <v>1667</v>
      </c>
      <c r="N148" s="198" t="s">
        <v>1667</v>
      </c>
    </row>
    <row r="149" spans="1:14" hidden="1">
      <c r="A149" s="198" t="s">
        <v>1519</v>
      </c>
      <c r="B149" s="198" t="s">
        <v>1520</v>
      </c>
      <c r="C149" s="198" t="s">
        <v>1519</v>
      </c>
      <c r="D149" s="198" t="s">
        <v>1521</v>
      </c>
      <c r="E149" s="198" t="s">
        <v>1522</v>
      </c>
      <c r="F149" s="198" t="s">
        <v>1523</v>
      </c>
      <c r="G149" s="129" t="s">
        <v>1524</v>
      </c>
      <c r="H149" s="198" t="s">
        <v>1269</v>
      </c>
      <c r="I149" s="198" t="s">
        <v>1525</v>
      </c>
      <c r="J149" s="198" t="s">
        <v>1526</v>
      </c>
      <c r="K149" s="198" t="s">
        <v>1269</v>
      </c>
      <c r="L149" s="198" t="s">
        <v>1269</v>
      </c>
      <c r="M149" s="198" t="s">
        <v>1269</v>
      </c>
      <c r="N149" s="198" t="s">
        <v>1269</v>
      </c>
    </row>
    <row r="150" spans="1:14" hidden="1">
      <c r="A150" s="198" t="s">
        <v>1825</v>
      </c>
      <c r="B150" s="198" t="s">
        <v>675</v>
      </c>
      <c r="C150" s="198" t="s">
        <v>1825</v>
      </c>
      <c r="D150" s="198" t="s">
        <v>676</v>
      </c>
      <c r="E150" s="198" t="s">
        <v>677</v>
      </c>
      <c r="F150" s="198" t="s">
        <v>678</v>
      </c>
      <c r="G150" s="129" t="s">
        <v>1826</v>
      </c>
      <c r="H150" s="198" t="s">
        <v>679</v>
      </c>
      <c r="I150" s="198" t="s">
        <v>680</v>
      </c>
      <c r="J150" s="198" t="s">
        <v>1827</v>
      </c>
      <c r="K150" s="198" t="s">
        <v>681</v>
      </c>
      <c r="L150" s="198" t="s">
        <v>682</v>
      </c>
      <c r="M150" s="198" t="s">
        <v>1667</v>
      </c>
      <c r="N150" s="198" t="s">
        <v>1667</v>
      </c>
    </row>
    <row r="151" spans="1:14" hidden="1">
      <c r="A151" s="198" t="s">
        <v>1527</v>
      </c>
      <c r="B151" s="198" t="s">
        <v>683</v>
      </c>
      <c r="C151" s="198" t="s">
        <v>1527</v>
      </c>
      <c r="D151" s="198" t="s">
        <v>684</v>
      </c>
      <c r="E151" s="198" t="s">
        <v>685</v>
      </c>
      <c r="F151" s="198" t="s">
        <v>686</v>
      </c>
      <c r="G151" s="198" t="s">
        <v>1528</v>
      </c>
      <c r="H151" s="198" t="s">
        <v>1269</v>
      </c>
      <c r="I151" s="198" t="s">
        <v>1529</v>
      </c>
      <c r="J151" s="198" t="s">
        <v>1530</v>
      </c>
      <c r="K151" s="198" t="s">
        <v>1269</v>
      </c>
      <c r="L151" s="198" t="s">
        <v>1269</v>
      </c>
      <c r="M151" s="198" t="s">
        <v>1269</v>
      </c>
      <c r="N151" s="198" t="s">
        <v>1269</v>
      </c>
    </row>
    <row r="152" spans="1:14" hidden="1">
      <c r="A152" s="198" t="s">
        <v>1531</v>
      </c>
      <c r="B152" s="198" t="s">
        <v>687</v>
      </c>
      <c r="C152" s="198" t="s">
        <v>1531</v>
      </c>
      <c r="D152" s="198" t="s">
        <v>688</v>
      </c>
      <c r="E152" s="198" t="s">
        <v>689</v>
      </c>
      <c r="F152" s="198" t="s">
        <v>689</v>
      </c>
      <c r="G152" s="198" t="s">
        <v>690</v>
      </c>
      <c r="H152" s="198" t="s">
        <v>1269</v>
      </c>
      <c r="I152" s="198" t="s">
        <v>691</v>
      </c>
      <c r="J152" s="198" t="s">
        <v>692</v>
      </c>
      <c r="K152" s="198" t="s">
        <v>1269</v>
      </c>
      <c r="L152" s="198" t="s">
        <v>1269</v>
      </c>
      <c r="M152" s="198" t="s">
        <v>1269</v>
      </c>
      <c r="N152" s="198" t="s">
        <v>1269</v>
      </c>
    </row>
    <row r="153" spans="1:14" hidden="1">
      <c r="A153" s="198" t="s">
        <v>1828</v>
      </c>
      <c r="B153" s="198" t="s">
        <v>693</v>
      </c>
      <c r="C153" s="198" t="s">
        <v>1828</v>
      </c>
      <c r="D153" s="198" t="s">
        <v>694</v>
      </c>
      <c r="E153" s="198" t="s">
        <v>1829</v>
      </c>
      <c r="F153" s="198" t="s">
        <v>1830</v>
      </c>
      <c r="G153" s="129" t="s">
        <v>1831</v>
      </c>
      <c r="H153" s="198" t="s">
        <v>1667</v>
      </c>
      <c r="I153" s="198" t="s">
        <v>695</v>
      </c>
      <c r="J153" s="198" t="s">
        <v>1832</v>
      </c>
      <c r="K153" s="198" t="s">
        <v>1667</v>
      </c>
      <c r="L153" s="198" t="s">
        <v>1667</v>
      </c>
      <c r="M153" s="198" t="s">
        <v>1667</v>
      </c>
      <c r="N153" s="198" t="s">
        <v>1667</v>
      </c>
    </row>
    <row r="154" spans="1:14" hidden="1">
      <c r="A154" s="198" t="s">
        <v>1833</v>
      </c>
      <c r="B154" s="198" t="s">
        <v>696</v>
      </c>
      <c r="C154" s="198" t="s">
        <v>1833</v>
      </c>
      <c r="D154" s="198" t="s">
        <v>697</v>
      </c>
      <c r="E154" s="198" t="s">
        <v>698</v>
      </c>
      <c r="F154" s="198" t="s">
        <v>699</v>
      </c>
      <c r="G154" s="198" t="s">
        <v>700</v>
      </c>
      <c r="H154" s="198" t="s">
        <v>1667</v>
      </c>
      <c r="I154" s="198" t="s">
        <v>701</v>
      </c>
      <c r="J154" s="198" t="s">
        <v>702</v>
      </c>
      <c r="K154" s="198" t="s">
        <v>1667</v>
      </c>
      <c r="L154" s="198" t="s">
        <v>1667</v>
      </c>
      <c r="M154" s="198" t="s">
        <v>1667</v>
      </c>
      <c r="N154" s="198" t="s">
        <v>1667</v>
      </c>
    </row>
    <row r="155" spans="1:14" hidden="1">
      <c r="A155" s="198" t="s">
        <v>1532</v>
      </c>
      <c r="B155" s="198" t="s">
        <v>703</v>
      </c>
      <c r="C155" s="198" t="s">
        <v>1532</v>
      </c>
      <c r="D155" s="198" t="s">
        <v>704</v>
      </c>
      <c r="E155" s="198" t="s">
        <v>705</v>
      </c>
      <c r="F155" s="198" t="s">
        <v>706</v>
      </c>
      <c r="G155" s="198" t="s">
        <v>707</v>
      </c>
      <c r="H155" s="198" t="s">
        <v>1269</v>
      </c>
      <c r="I155" s="198" t="s">
        <v>708</v>
      </c>
      <c r="J155" s="198" t="s">
        <v>709</v>
      </c>
      <c r="K155" s="198" t="s">
        <v>1269</v>
      </c>
      <c r="L155" s="198" t="s">
        <v>1269</v>
      </c>
      <c r="M155" s="198" t="s">
        <v>1269</v>
      </c>
      <c r="N155" s="198" t="s">
        <v>1269</v>
      </c>
    </row>
    <row r="156" spans="1:14" hidden="1">
      <c r="A156" s="198" t="s">
        <v>1834</v>
      </c>
      <c r="B156" s="198" t="s">
        <v>710</v>
      </c>
      <c r="C156" s="198" t="s">
        <v>1834</v>
      </c>
      <c r="D156" s="198" t="s">
        <v>711</v>
      </c>
      <c r="E156" s="198" t="s">
        <v>1835</v>
      </c>
      <c r="F156" s="198" t="s">
        <v>1836</v>
      </c>
      <c r="G156" s="129" t="s">
        <v>1837</v>
      </c>
      <c r="H156" s="198" t="s">
        <v>1667</v>
      </c>
      <c r="I156" s="198" t="s">
        <v>712</v>
      </c>
      <c r="J156" s="198" t="s">
        <v>1838</v>
      </c>
      <c r="K156" s="198" t="s">
        <v>1667</v>
      </c>
      <c r="L156" s="198" t="s">
        <v>1667</v>
      </c>
      <c r="M156" s="198" t="s">
        <v>1667</v>
      </c>
      <c r="N156" s="198" t="s">
        <v>1667</v>
      </c>
    </row>
    <row r="157" spans="1:14" hidden="1">
      <c r="A157" s="198" t="s">
        <v>1839</v>
      </c>
      <c r="B157" s="198" t="s">
        <v>713</v>
      </c>
      <c r="C157" s="198" t="s">
        <v>1839</v>
      </c>
      <c r="D157" s="198" t="s">
        <v>714</v>
      </c>
      <c r="E157" s="198" t="s">
        <v>715</v>
      </c>
      <c r="F157" s="198" t="s">
        <v>716</v>
      </c>
      <c r="G157" s="198" t="s">
        <v>717</v>
      </c>
      <c r="H157" s="198" t="s">
        <v>718</v>
      </c>
      <c r="I157" s="198" t="s">
        <v>719</v>
      </c>
      <c r="J157" s="198" t="s">
        <v>720</v>
      </c>
      <c r="K157" s="198" t="s">
        <v>1667</v>
      </c>
      <c r="L157" s="198" t="s">
        <v>1667</v>
      </c>
      <c r="M157" s="198" t="s">
        <v>1667</v>
      </c>
      <c r="N157" s="198" t="s">
        <v>1667</v>
      </c>
    </row>
    <row r="158" spans="1:14" hidden="1">
      <c r="A158" s="198" t="s">
        <v>1840</v>
      </c>
      <c r="B158" s="198" t="s">
        <v>721</v>
      </c>
      <c r="C158" s="198" t="s">
        <v>1840</v>
      </c>
      <c r="D158" s="198" t="s">
        <v>722</v>
      </c>
      <c r="E158" s="198" t="s">
        <v>723</v>
      </c>
      <c r="F158" s="198" t="s">
        <v>724</v>
      </c>
      <c r="G158" s="129" t="s">
        <v>1841</v>
      </c>
      <c r="H158" s="198" t="s">
        <v>1667</v>
      </c>
      <c r="I158" s="198" t="s">
        <v>725</v>
      </c>
      <c r="J158" s="198" t="s">
        <v>1842</v>
      </c>
      <c r="K158" s="198" t="s">
        <v>1843</v>
      </c>
      <c r="L158" s="198" t="s">
        <v>1844</v>
      </c>
      <c r="M158" s="198" t="s">
        <v>1667</v>
      </c>
      <c r="N158" s="198" t="s">
        <v>1667</v>
      </c>
    </row>
    <row r="159" spans="1:14" hidden="1">
      <c r="A159" s="198" t="s">
        <v>1845</v>
      </c>
      <c r="B159" s="198" t="s">
        <v>726</v>
      </c>
      <c r="C159" s="198" t="s">
        <v>1845</v>
      </c>
      <c r="D159" s="198" t="s">
        <v>727</v>
      </c>
      <c r="E159" s="198" t="s">
        <v>728</v>
      </c>
      <c r="F159" s="198" t="s">
        <v>729</v>
      </c>
      <c r="G159" s="198" t="s">
        <v>730</v>
      </c>
      <c r="H159" s="198" t="s">
        <v>1667</v>
      </c>
      <c r="I159" s="198" t="s">
        <v>731</v>
      </c>
      <c r="J159" s="198" t="s">
        <v>732</v>
      </c>
      <c r="K159" s="198" t="s">
        <v>1667</v>
      </c>
      <c r="L159" s="198" t="s">
        <v>1667</v>
      </c>
      <c r="M159" s="198" t="s">
        <v>1667</v>
      </c>
      <c r="N159" s="198" t="s">
        <v>1667</v>
      </c>
    </row>
    <row r="160" spans="1:14" hidden="1">
      <c r="A160" s="198" t="s">
        <v>1846</v>
      </c>
      <c r="B160" s="198" t="s">
        <v>733</v>
      </c>
      <c r="C160" s="198" t="s">
        <v>1846</v>
      </c>
      <c r="D160" s="198" t="s">
        <v>734</v>
      </c>
      <c r="E160" s="198" t="s">
        <v>1847</v>
      </c>
      <c r="F160" s="198" t="s">
        <v>735</v>
      </c>
      <c r="G160" s="198" t="s">
        <v>736</v>
      </c>
      <c r="H160" s="198" t="s">
        <v>1667</v>
      </c>
      <c r="I160" s="198" t="s">
        <v>737</v>
      </c>
      <c r="J160" s="198" t="s">
        <v>1667</v>
      </c>
      <c r="K160" s="198" t="s">
        <v>1667</v>
      </c>
      <c r="L160" s="198" t="s">
        <v>1667</v>
      </c>
      <c r="M160" s="198" t="s">
        <v>1667</v>
      </c>
      <c r="N160" s="198" t="s">
        <v>1667</v>
      </c>
    </row>
    <row r="161" spans="1:14" hidden="1">
      <c r="A161" s="198" t="s">
        <v>1533</v>
      </c>
      <c r="B161" s="198" t="s">
        <v>738</v>
      </c>
      <c r="C161" s="198" t="s">
        <v>1533</v>
      </c>
      <c r="D161" s="198" t="s">
        <v>739</v>
      </c>
      <c r="E161" s="198" t="s">
        <v>1534</v>
      </c>
      <c r="F161" s="198" t="s">
        <v>1535</v>
      </c>
      <c r="G161" s="129" t="s">
        <v>1536</v>
      </c>
      <c r="H161" s="198" t="s">
        <v>1269</v>
      </c>
      <c r="I161" s="198" t="s">
        <v>740</v>
      </c>
      <c r="J161" s="198" t="s">
        <v>1537</v>
      </c>
      <c r="K161" s="198" t="s">
        <v>741</v>
      </c>
      <c r="L161" s="198" t="s">
        <v>1538</v>
      </c>
      <c r="M161" s="198" t="s">
        <v>1269</v>
      </c>
      <c r="N161" s="198" t="s">
        <v>1269</v>
      </c>
    </row>
    <row r="162" spans="1:14" hidden="1">
      <c r="A162" s="198" t="s">
        <v>1533</v>
      </c>
      <c r="B162" s="198" t="s">
        <v>1106</v>
      </c>
      <c r="C162" s="198" t="s">
        <v>1533</v>
      </c>
      <c r="D162" s="198" t="s">
        <v>1107</v>
      </c>
      <c r="E162" s="198" t="s">
        <v>1539</v>
      </c>
      <c r="F162" s="198" t="s">
        <v>1535</v>
      </c>
      <c r="G162" s="129" t="s">
        <v>1540</v>
      </c>
      <c r="H162" s="198" t="s">
        <v>1269</v>
      </c>
      <c r="I162" s="198" t="s">
        <v>1108</v>
      </c>
      <c r="J162" s="198" t="s">
        <v>1541</v>
      </c>
      <c r="K162" s="198" t="s">
        <v>1269</v>
      </c>
      <c r="L162" s="198" t="s">
        <v>1269</v>
      </c>
      <c r="M162" s="198" t="s">
        <v>1269</v>
      </c>
      <c r="N162" s="198" t="s">
        <v>1269</v>
      </c>
    </row>
    <row r="163" spans="1:14" hidden="1">
      <c r="A163" s="198" t="s">
        <v>1848</v>
      </c>
      <c r="B163" s="198" t="s">
        <v>742</v>
      </c>
      <c r="C163" s="198" t="s">
        <v>1848</v>
      </c>
      <c r="D163" s="198" t="s">
        <v>743</v>
      </c>
      <c r="E163" s="198" t="s">
        <v>744</v>
      </c>
      <c r="F163" s="198" t="s">
        <v>744</v>
      </c>
      <c r="G163" s="198" t="s">
        <v>745</v>
      </c>
      <c r="H163" s="198" t="s">
        <v>1667</v>
      </c>
      <c r="I163" s="198" t="s">
        <v>746</v>
      </c>
      <c r="J163" s="198" t="s">
        <v>1849</v>
      </c>
      <c r="K163" s="198" t="s">
        <v>747</v>
      </c>
      <c r="L163" s="198" t="s">
        <v>1850</v>
      </c>
      <c r="M163" s="198" t="s">
        <v>1667</v>
      </c>
      <c r="N163" s="198" t="s">
        <v>1667</v>
      </c>
    </row>
    <row r="164" spans="1:14" hidden="1">
      <c r="A164" s="198" t="s">
        <v>1851</v>
      </c>
      <c r="B164" s="198" t="s">
        <v>748</v>
      </c>
      <c r="C164" s="198" t="s">
        <v>1851</v>
      </c>
      <c r="D164" s="198" t="s">
        <v>749</v>
      </c>
      <c r="E164" s="198" t="s">
        <v>1852</v>
      </c>
      <c r="F164" s="198" t="s">
        <v>1853</v>
      </c>
      <c r="G164" s="129" t="s">
        <v>1854</v>
      </c>
      <c r="H164" s="198" t="s">
        <v>1667</v>
      </c>
      <c r="I164" s="198" t="s">
        <v>750</v>
      </c>
      <c r="J164" s="198" t="s">
        <v>1855</v>
      </c>
      <c r="K164" s="198" t="s">
        <v>751</v>
      </c>
      <c r="L164" s="198" t="s">
        <v>1856</v>
      </c>
      <c r="M164" s="198" t="s">
        <v>1667</v>
      </c>
      <c r="N164" s="198" t="s">
        <v>1667</v>
      </c>
    </row>
    <row r="165" spans="1:14" hidden="1">
      <c r="A165" s="198" t="s">
        <v>1857</v>
      </c>
      <c r="B165" s="198" t="s">
        <v>752</v>
      </c>
      <c r="C165" s="198" t="s">
        <v>1857</v>
      </c>
      <c r="D165" s="198" t="s">
        <v>753</v>
      </c>
      <c r="E165" s="198" t="s">
        <v>754</v>
      </c>
      <c r="F165" s="198" t="s">
        <v>755</v>
      </c>
      <c r="G165" s="198" t="s">
        <v>756</v>
      </c>
      <c r="H165" s="198" t="s">
        <v>1667</v>
      </c>
      <c r="I165" s="198" t="s">
        <v>757</v>
      </c>
      <c r="J165" s="198" t="s">
        <v>758</v>
      </c>
      <c r="K165" s="198" t="s">
        <v>759</v>
      </c>
      <c r="L165" s="198" t="s">
        <v>760</v>
      </c>
      <c r="M165" s="198" t="s">
        <v>1667</v>
      </c>
      <c r="N165" s="198" t="s">
        <v>1667</v>
      </c>
    </row>
    <row r="166" spans="1:14" hidden="1">
      <c r="A166" s="198" t="s">
        <v>1858</v>
      </c>
      <c r="B166" s="198" t="s">
        <v>761</v>
      </c>
      <c r="C166" s="198" t="s">
        <v>1858</v>
      </c>
      <c r="D166" s="198" t="s">
        <v>762</v>
      </c>
      <c r="E166" s="198" t="s">
        <v>1859</v>
      </c>
      <c r="F166" s="198" t="s">
        <v>1860</v>
      </c>
      <c r="G166" s="129" t="s">
        <v>1861</v>
      </c>
      <c r="H166" s="198" t="s">
        <v>1667</v>
      </c>
      <c r="I166" s="198" t="s">
        <v>763</v>
      </c>
      <c r="J166" s="198" t="s">
        <v>1862</v>
      </c>
      <c r="K166" s="198" t="s">
        <v>764</v>
      </c>
      <c r="L166" s="198" t="s">
        <v>1863</v>
      </c>
      <c r="M166" s="198" t="s">
        <v>1667</v>
      </c>
      <c r="N166" s="198" t="s">
        <v>1667</v>
      </c>
    </row>
    <row r="167" spans="1:14" hidden="1">
      <c r="A167" s="198" t="s">
        <v>1864</v>
      </c>
      <c r="B167" s="198" t="s">
        <v>765</v>
      </c>
      <c r="C167" s="198" t="s">
        <v>1864</v>
      </c>
      <c r="D167" s="198" t="s">
        <v>766</v>
      </c>
      <c r="E167" s="198" t="s">
        <v>1865</v>
      </c>
      <c r="F167" s="198" t="s">
        <v>1866</v>
      </c>
      <c r="G167" s="129" t="s">
        <v>1867</v>
      </c>
      <c r="H167" s="198" t="s">
        <v>1667</v>
      </c>
      <c r="I167" s="198" t="s">
        <v>767</v>
      </c>
      <c r="J167" s="198" t="s">
        <v>1868</v>
      </c>
      <c r="K167" s="198" t="s">
        <v>1667</v>
      </c>
      <c r="L167" s="198" t="s">
        <v>1667</v>
      </c>
      <c r="M167" s="198" t="s">
        <v>1667</v>
      </c>
      <c r="N167" s="198" t="s">
        <v>1667</v>
      </c>
    </row>
    <row r="168" spans="1:14" hidden="1">
      <c r="A168" s="198" t="s">
        <v>1869</v>
      </c>
      <c r="B168" s="198" t="s">
        <v>768</v>
      </c>
      <c r="C168" s="198" t="s">
        <v>1869</v>
      </c>
      <c r="D168" s="198" t="s">
        <v>769</v>
      </c>
      <c r="E168" s="198" t="s">
        <v>1870</v>
      </c>
      <c r="F168" s="198" t="s">
        <v>1871</v>
      </c>
      <c r="G168" s="129" t="s">
        <v>1872</v>
      </c>
      <c r="H168" s="129" t="s">
        <v>1873</v>
      </c>
      <c r="I168" s="198" t="s">
        <v>770</v>
      </c>
      <c r="J168" s="198" t="s">
        <v>1874</v>
      </c>
      <c r="K168" s="198" t="s">
        <v>771</v>
      </c>
      <c r="L168" s="198" t="s">
        <v>1875</v>
      </c>
      <c r="M168" s="198" t="s">
        <v>772</v>
      </c>
      <c r="N168" s="198" t="s">
        <v>1667</v>
      </c>
    </row>
    <row r="169" spans="1:14" hidden="1">
      <c r="A169" s="198" t="s">
        <v>1876</v>
      </c>
      <c r="B169" s="198" t="s">
        <v>773</v>
      </c>
      <c r="C169" s="198" t="s">
        <v>1876</v>
      </c>
      <c r="D169" s="198" t="s">
        <v>774</v>
      </c>
      <c r="E169" s="198" t="s">
        <v>1877</v>
      </c>
      <c r="F169" s="198" t="s">
        <v>1878</v>
      </c>
      <c r="G169" s="198" t="s">
        <v>775</v>
      </c>
      <c r="H169" s="198" t="s">
        <v>1667</v>
      </c>
      <c r="I169" s="198" t="s">
        <v>776</v>
      </c>
      <c r="J169" s="198" t="s">
        <v>1879</v>
      </c>
      <c r="K169" s="198" t="s">
        <v>777</v>
      </c>
      <c r="L169" s="198" t="s">
        <v>1880</v>
      </c>
      <c r="M169" s="198" t="s">
        <v>1667</v>
      </c>
      <c r="N169" s="198" t="s">
        <v>1667</v>
      </c>
    </row>
    <row r="170" spans="1:14" hidden="1">
      <c r="A170" s="198" t="s">
        <v>1881</v>
      </c>
      <c r="B170" s="198" t="s">
        <v>63</v>
      </c>
      <c r="C170" s="198" t="s">
        <v>1881</v>
      </c>
      <c r="D170" s="198" t="s">
        <v>778</v>
      </c>
      <c r="E170" s="198" t="s">
        <v>1882</v>
      </c>
      <c r="F170" s="198" t="s">
        <v>1883</v>
      </c>
      <c r="G170" s="198" t="s">
        <v>1884</v>
      </c>
      <c r="H170" s="198" t="s">
        <v>1667</v>
      </c>
      <c r="I170" s="198" t="s">
        <v>779</v>
      </c>
      <c r="J170" s="198" t="s">
        <v>1885</v>
      </c>
      <c r="K170" s="198" t="s">
        <v>1248</v>
      </c>
      <c r="L170" s="198" t="s">
        <v>1248</v>
      </c>
      <c r="M170" s="198" t="s">
        <v>1667</v>
      </c>
      <c r="N170" s="198" t="s">
        <v>1667</v>
      </c>
    </row>
    <row r="171" spans="1:14" hidden="1">
      <c r="A171" s="198" t="s">
        <v>1886</v>
      </c>
      <c r="B171" s="198" t="s">
        <v>780</v>
      </c>
      <c r="C171" s="198" t="s">
        <v>1886</v>
      </c>
      <c r="D171" s="198" t="s">
        <v>781</v>
      </c>
      <c r="E171" s="198" t="s">
        <v>782</v>
      </c>
      <c r="F171" s="198" t="s">
        <v>783</v>
      </c>
      <c r="G171" s="129" t="s">
        <v>1887</v>
      </c>
      <c r="H171" s="198" t="s">
        <v>1667</v>
      </c>
      <c r="I171" s="198" t="s">
        <v>784</v>
      </c>
      <c r="J171" s="198" t="s">
        <v>1888</v>
      </c>
      <c r="K171" s="198" t="s">
        <v>785</v>
      </c>
      <c r="L171" s="198" t="s">
        <v>1889</v>
      </c>
      <c r="M171" s="198" t="s">
        <v>786</v>
      </c>
      <c r="N171" s="198" t="s">
        <v>1667</v>
      </c>
    </row>
    <row r="172" spans="1:14" hidden="1">
      <c r="A172" s="198" t="s">
        <v>1890</v>
      </c>
      <c r="B172" s="198" t="s">
        <v>787</v>
      </c>
      <c r="C172" s="198" t="s">
        <v>1890</v>
      </c>
      <c r="D172" s="198" t="s">
        <v>788</v>
      </c>
      <c r="E172" s="198" t="s">
        <v>789</v>
      </c>
      <c r="F172" s="198" t="s">
        <v>790</v>
      </c>
      <c r="G172" s="198" t="s">
        <v>1667</v>
      </c>
      <c r="H172" s="198" t="s">
        <v>1667</v>
      </c>
      <c r="I172" s="198" t="s">
        <v>791</v>
      </c>
      <c r="J172" s="198" t="s">
        <v>1667</v>
      </c>
      <c r="K172" s="198" t="s">
        <v>1667</v>
      </c>
      <c r="L172" s="198" t="s">
        <v>1667</v>
      </c>
      <c r="M172" s="198" t="s">
        <v>1667</v>
      </c>
      <c r="N172" s="198" t="s">
        <v>1667</v>
      </c>
    </row>
    <row r="173" spans="1:14" hidden="1">
      <c r="A173" s="198" t="s">
        <v>1891</v>
      </c>
      <c r="B173" s="198" t="s">
        <v>1892</v>
      </c>
      <c r="C173" s="198" t="s">
        <v>1891</v>
      </c>
      <c r="D173" s="198" t="s">
        <v>1893</v>
      </c>
      <c r="E173" s="198" t="s">
        <v>1894</v>
      </c>
      <c r="F173" s="198" t="s">
        <v>1667</v>
      </c>
      <c r="G173" s="198" t="s">
        <v>1667</v>
      </c>
      <c r="H173" s="198" t="s">
        <v>1667</v>
      </c>
      <c r="I173" s="198"/>
      <c r="J173" s="198" t="s">
        <v>1667</v>
      </c>
      <c r="K173" s="198" t="s">
        <v>1667</v>
      </c>
      <c r="L173" s="198" t="s">
        <v>1667</v>
      </c>
      <c r="M173" s="198" t="s">
        <v>1667</v>
      </c>
      <c r="N173" s="198" t="s">
        <v>1667</v>
      </c>
    </row>
    <row r="174" spans="1:14" hidden="1">
      <c r="A174" s="198" t="s">
        <v>1895</v>
      </c>
      <c r="B174" s="198" t="s">
        <v>1896</v>
      </c>
      <c r="C174" s="198" t="s">
        <v>1895</v>
      </c>
      <c r="D174" s="198" t="s">
        <v>1897</v>
      </c>
      <c r="E174" s="198" t="s">
        <v>1898</v>
      </c>
      <c r="F174" s="198" t="s">
        <v>1898</v>
      </c>
      <c r="G174" s="198" t="s">
        <v>1667</v>
      </c>
      <c r="H174" s="198" t="s">
        <v>1667</v>
      </c>
      <c r="I174" s="198"/>
      <c r="J174" s="198"/>
      <c r="K174" s="198"/>
      <c r="L174" s="198"/>
      <c r="M174" s="198"/>
      <c r="N174" s="198"/>
    </row>
    <row r="175" spans="1:14" hidden="1">
      <c r="A175" s="198" t="s">
        <v>1899</v>
      </c>
      <c r="B175" s="198" t="s">
        <v>792</v>
      </c>
      <c r="C175" s="198" t="s">
        <v>1899</v>
      </c>
      <c r="D175" s="198" t="s">
        <v>793</v>
      </c>
      <c r="E175" s="198" t="s">
        <v>794</v>
      </c>
      <c r="F175" s="198" t="s">
        <v>795</v>
      </c>
      <c r="G175" s="198" t="s">
        <v>796</v>
      </c>
      <c r="H175" s="198" t="s">
        <v>1667</v>
      </c>
      <c r="I175" s="198" t="s">
        <v>797</v>
      </c>
      <c r="J175" s="198" t="s">
        <v>1667</v>
      </c>
      <c r="K175" s="198" t="s">
        <v>798</v>
      </c>
      <c r="L175" s="198" t="s">
        <v>1667</v>
      </c>
      <c r="M175" s="198" t="s">
        <v>1667</v>
      </c>
      <c r="N175" s="198" t="s">
        <v>1667</v>
      </c>
    </row>
    <row r="176" spans="1:14" hidden="1">
      <c r="A176" s="198" t="s">
        <v>2201</v>
      </c>
      <c r="B176" s="198" t="s">
        <v>799</v>
      </c>
      <c r="C176" s="198" t="s">
        <v>2201</v>
      </c>
      <c r="D176" s="198" t="s">
        <v>800</v>
      </c>
      <c r="E176" s="198" t="s">
        <v>2202</v>
      </c>
      <c r="F176" s="198" t="s">
        <v>2203</v>
      </c>
      <c r="G176" s="129" t="s">
        <v>2204</v>
      </c>
      <c r="H176" s="198" t="s">
        <v>1667</v>
      </c>
      <c r="I176" s="198" t="s">
        <v>801</v>
      </c>
      <c r="J176" s="198" t="s">
        <v>2205</v>
      </c>
      <c r="K176" s="198" t="s">
        <v>1667</v>
      </c>
      <c r="L176" s="198" t="s">
        <v>1667</v>
      </c>
      <c r="M176" s="198" t="s">
        <v>1667</v>
      </c>
      <c r="N176" s="198" t="s">
        <v>1667</v>
      </c>
    </row>
    <row r="177" spans="1:14" hidden="1">
      <c r="A177" s="198" t="s">
        <v>2206</v>
      </c>
      <c r="B177" s="198" t="s">
        <v>2207</v>
      </c>
      <c r="C177" s="198" t="s">
        <v>2206</v>
      </c>
      <c r="D177" s="198" t="s">
        <v>802</v>
      </c>
      <c r="E177" s="198" t="s">
        <v>2208</v>
      </c>
      <c r="F177" s="198"/>
      <c r="G177" s="129" t="s">
        <v>2209</v>
      </c>
      <c r="H177" s="198"/>
      <c r="I177" s="198" t="s">
        <v>2210</v>
      </c>
      <c r="J177" s="198" t="s">
        <v>2208</v>
      </c>
      <c r="K177" s="198" t="s">
        <v>1667</v>
      </c>
      <c r="L177" s="198" t="s">
        <v>1667</v>
      </c>
      <c r="M177" s="198" t="s">
        <v>1667</v>
      </c>
      <c r="N177" s="198" t="s">
        <v>1667</v>
      </c>
    </row>
    <row r="178" spans="1:14" hidden="1">
      <c r="A178" s="198" t="s">
        <v>2211</v>
      </c>
      <c r="B178" s="198" t="s">
        <v>2212</v>
      </c>
      <c r="C178" s="198" t="s">
        <v>2211</v>
      </c>
      <c r="D178" s="198" t="s">
        <v>803</v>
      </c>
      <c r="E178" s="198" t="s">
        <v>2213</v>
      </c>
      <c r="F178" s="198" t="s">
        <v>1667</v>
      </c>
      <c r="G178" s="198" t="s">
        <v>804</v>
      </c>
      <c r="H178" s="198" t="s">
        <v>1667</v>
      </c>
      <c r="I178" s="198" t="s">
        <v>805</v>
      </c>
      <c r="J178" s="198" t="s">
        <v>806</v>
      </c>
      <c r="K178" s="198" t="s">
        <v>807</v>
      </c>
      <c r="L178" s="198" t="s">
        <v>808</v>
      </c>
      <c r="M178" s="198" t="s">
        <v>1667</v>
      </c>
      <c r="N178" s="198" t="s">
        <v>1667</v>
      </c>
    </row>
    <row r="179" spans="1:14" hidden="1">
      <c r="A179" s="198" t="s">
        <v>1542</v>
      </c>
      <c r="B179" s="198" t="s">
        <v>809</v>
      </c>
      <c r="C179" s="198" t="s">
        <v>1542</v>
      </c>
      <c r="D179" s="198" t="s">
        <v>810</v>
      </c>
      <c r="E179" s="198" t="s">
        <v>1543</v>
      </c>
      <c r="F179" s="198" t="s">
        <v>1544</v>
      </c>
      <c r="G179" s="129" t="s">
        <v>1545</v>
      </c>
      <c r="H179" s="198" t="s">
        <v>1269</v>
      </c>
      <c r="I179" s="198" t="s">
        <v>1546</v>
      </c>
      <c r="J179" s="198" t="s">
        <v>1547</v>
      </c>
      <c r="K179" s="198" t="s">
        <v>1548</v>
      </c>
      <c r="L179" s="198" t="s">
        <v>1549</v>
      </c>
      <c r="M179" s="198" t="s">
        <v>1269</v>
      </c>
      <c r="N179" s="198" t="s">
        <v>1269</v>
      </c>
    </row>
    <row r="180" spans="1:14" hidden="1">
      <c r="A180" s="198" t="s">
        <v>2214</v>
      </c>
      <c r="B180" s="198" t="s">
        <v>811</v>
      </c>
      <c r="C180" s="198" t="s">
        <v>2214</v>
      </c>
      <c r="D180" s="198" t="s">
        <v>812</v>
      </c>
      <c r="E180" s="198" t="s">
        <v>2215</v>
      </c>
      <c r="F180" s="198" t="s">
        <v>813</v>
      </c>
      <c r="G180" s="198" t="s">
        <v>814</v>
      </c>
      <c r="H180" s="198" t="s">
        <v>1667</v>
      </c>
      <c r="I180" s="198" t="s">
        <v>815</v>
      </c>
      <c r="J180" s="198" t="s">
        <v>816</v>
      </c>
      <c r="K180" s="198" t="s">
        <v>1667</v>
      </c>
      <c r="L180" s="198" t="s">
        <v>1667</v>
      </c>
      <c r="M180" s="198" t="s">
        <v>1667</v>
      </c>
      <c r="N180" s="198" t="s">
        <v>1667</v>
      </c>
    </row>
    <row r="181" spans="1:14" hidden="1">
      <c r="A181" s="198" t="s">
        <v>2216</v>
      </c>
      <c r="B181" s="198" t="s">
        <v>2217</v>
      </c>
      <c r="C181" s="198" t="s">
        <v>2216</v>
      </c>
      <c r="D181" s="198" t="s">
        <v>817</v>
      </c>
      <c r="E181" s="198" t="s">
        <v>2218</v>
      </c>
      <c r="F181" s="198" t="s">
        <v>1667</v>
      </c>
      <c r="G181" s="129" t="s">
        <v>2219</v>
      </c>
      <c r="H181" s="198" t="s">
        <v>1667</v>
      </c>
      <c r="I181" s="198" t="s">
        <v>2220</v>
      </c>
      <c r="J181" s="198" t="s">
        <v>2218</v>
      </c>
      <c r="K181" s="198" t="s">
        <v>1667</v>
      </c>
      <c r="L181" s="198" t="s">
        <v>1667</v>
      </c>
      <c r="M181" s="198" t="s">
        <v>1667</v>
      </c>
      <c r="N181" s="198" t="s">
        <v>1667</v>
      </c>
    </row>
    <row r="182" spans="1:14" hidden="1">
      <c r="A182" s="198" t="s">
        <v>2221</v>
      </c>
      <c r="B182" s="198" t="s">
        <v>818</v>
      </c>
      <c r="C182" s="198" t="s">
        <v>2221</v>
      </c>
      <c r="D182" s="198" t="s">
        <v>819</v>
      </c>
      <c r="E182" s="198" t="s">
        <v>2222</v>
      </c>
      <c r="F182" s="198" t="s">
        <v>1667</v>
      </c>
      <c r="G182" s="129" t="s">
        <v>2223</v>
      </c>
      <c r="H182" s="129" t="s">
        <v>2224</v>
      </c>
      <c r="I182" s="198" t="s">
        <v>820</v>
      </c>
      <c r="J182" s="198" t="s">
        <v>2225</v>
      </c>
      <c r="K182" s="198" t="s">
        <v>821</v>
      </c>
      <c r="L182" s="198" t="s">
        <v>2222</v>
      </c>
      <c r="M182" s="198" t="s">
        <v>1667</v>
      </c>
      <c r="N182" s="198" t="s">
        <v>1667</v>
      </c>
    </row>
    <row r="183" spans="1:14" hidden="1">
      <c r="A183" s="198" t="s">
        <v>1550</v>
      </c>
      <c r="B183" s="198" t="s">
        <v>822</v>
      </c>
      <c r="C183" s="198" t="s">
        <v>1550</v>
      </c>
      <c r="D183" s="198" t="s">
        <v>823</v>
      </c>
      <c r="E183" s="198" t="s">
        <v>1551</v>
      </c>
      <c r="F183" s="198" t="s">
        <v>1552</v>
      </c>
      <c r="G183" s="129" t="s">
        <v>1553</v>
      </c>
      <c r="H183" s="198" t="s">
        <v>1269</v>
      </c>
      <c r="I183" s="198" t="s">
        <v>824</v>
      </c>
      <c r="J183" s="198" t="s">
        <v>1551</v>
      </c>
      <c r="K183" s="198" t="s">
        <v>1109</v>
      </c>
      <c r="L183" s="198" t="s">
        <v>1551</v>
      </c>
      <c r="M183" s="198" t="s">
        <v>1269</v>
      </c>
      <c r="N183" s="198" t="s">
        <v>1269</v>
      </c>
    </row>
    <row r="184" spans="1:14" hidden="1">
      <c r="A184" s="198" t="s">
        <v>2226</v>
      </c>
      <c r="B184" s="198" t="s">
        <v>2227</v>
      </c>
      <c r="C184" s="198" t="s">
        <v>2226</v>
      </c>
      <c r="D184" s="198" t="s">
        <v>825</v>
      </c>
      <c r="E184" s="198" t="s">
        <v>2228</v>
      </c>
      <c r="F184" s="198" t="s">
        <v>1667</v>
      </c>
      <c r="G184" s="129" t="s">
        <v>2229</v>
      </c>
      <c r="H184" s="198" t="s">
        <v>1667</v>
      </c>
      <c r="I184" s="198" t="s">
        <v>826</v>
      </c>
      <c r="J184" s="198" t="s">
        <v>2230</v>
      </c>
      <c r="K184" s="198" t="s">
        <v>827</v>
      </c>
      <c r="L184" s="198" t="s">
        <v>2231</v>
      </c>
      <c r="M184" s="198" t="s">
        <v>828</v>
      </c>
      <c r="N184" s="198" t="s">
        <v>2232</v>
      </c>
    </row>
    <row r="185" spans="1:14" hidden="1">
      <c r="A185" s="198" t="s">
        <v>2233</v>
      </c>
      <c r="B185" s="198" t="s">
        <v>829</v>
      </c>
      <c r="C185" s="198" t="s">
        <v>2233</v>
      </c>
      <c r="D185" s="198" t="s">
        <v>830</v>
      </c>
      <c r="E185" s="198" t="s">
        <v>2234</v>
      </c>
      <c r="F185" s="198" t="s">
        <v>1667</v>
      </c>
      <c r="G185" s="129" t="s">
        <v>2235</v>
      </c>
      <c r="H185" s="198" t="s">
        <v>1667</v>
      </c>
      <c r="I185" s="198" t="s">
        <v>831</v>
      </c>
      <c r="J185" s="198" t="s">
        <v>2234</v>
      </c>
      <c r="K185" s="198" t="s">
        <v>832</v>
      </c>
      <c r="L185" s="198" t="s">
        <v>2236</v>
      </c>
      <c r="M185" s="198" t="s">
        <v>1667</v>
      </c>
      <c r="N185" s="198" t="s">
        <v>1667</v>
      </c>
    </row>
    <row r="186" spans="1:14" hidden="1">
      <c r="A186" s="198" t="s">
        <v>2237</v>
      </c>
      <c r="B186" s="198" t="s">
        <v>833</v>
      </c>
      <c r="C186" s="198" t="s">
        <v>2237</v>
      </c>
      <c r="D186" s="198" t="s">
        <v>834</v>
      </c>
      <c r="E186" s="198" t="s">
        <v>835</v>
      </c>
      <c r="F186" s="198" t="s">
        <v>836</v>
      </c>
      <c r="G186" s="198" t="s">
        <v>837</v>
      </c>
      <c r="H186" s="198" t="s">
        <v>1667</v>
      </c>
      <c r="I186" s="198" t="s">
        <v>838</v>
      </c>
      <c r="J186" s="198" t="s">
        <v>839</v>
      </c>
      <c r="K186" s="198" t="s">
        <v>2238</v>
      </c>
      <c r="L186" s="198" t="s">
        <v>2239</v>
      </c>
      <c r="M186" s="198" t="s">
        <v>1667</v>
      </c>
      <c r="N186" s="198" t="s">
        <v>1667</v>
      </c>
    </row>
    <row r="187" spans="1:14" hidden="1">
      <c r="A187" s="198" t="s">
        <v>1554</v>
      </c>
      <c r="B187" s="198" t="s">
        <v>1555</v>
      </c>
      <c r="C187" s="198" t="s">
        <v>1554</v>
      </c>
      <c r="D187" s="198" t="s">
        <v>1556</v>
      </c>
      <c r="E187" s="198" t="s">
        <v>1557</v>
      </c>
      <c r="F187" s="198" t="s">
        <v>1269</v>
      </c>
      <c r="G187" s="129" t="s">
        <v>1558</v>
      </c>
      <c r="H187" s="198" t="s">
        <v>1269</v>
      </c>
      <c r="I187" s="198" t="s">
        <v>840</v>
      </c>
      <c r="J187" s="198" t="s">
        <v>1557</v>
      </c>
      <c r="K187" s="198" t="s">
        <v>1269</v>
      </c>
      <c r="L187" s="198" t="s">
        <v>1269</v>
      </c>
      <c r="M187" s="198" t="s">
        <v>1269</v>
      </c>
      <c r="N187" s="198" t="s">
        <v>1269</v>
      </c>
    </row>
    <row r="188" spans="1:14" hidden="1">
      <c r="A188" s="198" t="s">
        <v>2240</v>
      </c>
      <c r="B188" s="198" t="s">
        <v>846</v>
      </c>
      <c r="C188" s="198" t="s">
        <v>2240</v>
      </c>
      <c r="D188" s="198" t="s">
        <v>847</v>
      </c>
      <c r="E188" s="198" t="s">
        <v>2241</v>
      </c>
      <c r="F188" s="198" t="s">
        <v>1667</v>
      </c>
      <c r="G188" s="129" t="s">
        <v>2242</v>
      </c>
      <c r="H188" s="198" t="s">
        <v>1667</v>
      </c>
      <c r="I188" s="198" t="s">
        <v>848</v>
      </c>
      <c r="J188" s="198" t="s">
        <v>2243</v>
      </c>
      <c r="K188" s="198" t="s">
        <v>1667</v>
      </c>
      <c r="L188" s="198" t="s">
        <v>1667</v>
      </c>
      <c r="M188" s="198" t="s">
        <v>1667</v>
      </c>
      <c r="N188" s="198" t="s">
        <v>1667</v>
      </c>
    </row>
    <row r="189" spans="1:14" hidden="1">
      <c r="A189" s="198" t="s">
        <v>2240</v>
      </c>
      <c r="B189" s="198" t="s">
        <v>841</v>
      </c>
      <c r="C189" s="198" t="s">
        <v>2240</v>
      </c>
      <c r="D189" s="198" t="s">
        <v>842</v>
      </c>
      <c r="E189" s="198" t="s">
        <v>843</v>
      </c>
      <c r="F189" s="198" t="s">
        <v>844</v>
      </c>
      <c r="G189" s="129" t="s">
        <v>2244</v>
      </c>
      <c r="H189" s="198" t="s">
        <v>1667</v>
      </c>
      <c r="I189" s="198" t="s">
        <v>845</v>
      </c>
      <c r="J189" s="198" t="s">
        <v>2245</v>
      </c>
      <c r="K189" s="198" t="s">
        <v>1667</v>
      </c>
      <c r="L189" s="198" t="s">
        <v>1667</v>
      </c>
      <c r="M189" s="198" t="s">
        <v>1667</v>
      </c>
      <c r="N189" s="198" t="s">
        <v>1667</v>
      </c>
    </row>
    <row r="190" spans="1:14" hidden="1">
      <c r="A190" s="198" t="s">
        <v>1559</v>
      </c>
      <c r="B190" s="198" t="s">
        <v>849</v>
      </c>
      <c r="C190" s="198" t="s">
        <v>1559</v>
      </c>
      <c r="D190" s="198" t="s">
        <v>850</v>
      </c>
      <c r="E190" s="198" t="s">
        <v>1560</v>
      </c>
      <c r="F190" s="198" t="s">
        <v>1561</v>
      </c>
      <c r="G190" s="198" t="s">
        <v>851</v>
      </c>
      <c r="H190" s="198" t="s">
        <v>1269</v>
      </c>
      <c r="I190" s="198" t="s">
        <v>852</v>
      </c>
      <c r="J190" s="198" t="s">
        <v>1562</v>
      </c>
      <c r="K190" s="198" t="s">
        <v>1563</v>
      </c>
      <c r="L190" s="198" t="s">
        <v>1564</v>
      </c>
      <c r="M190" s="198" t="s">
        <v>1269</v>
      </c>
      <c r="N190" s="198" t="s">
        <v>1269</v>
      </c>
    </row>
    <row r="191" spans="1:14" hidden="1">
      <c r="A191" s="198" t="s">
        <v>2246</v>
      </c>
      <c r="B191" s="198" t="s">
        <v>853</v>
      </c>
      <c r="C191" s="198" t="s">
        <v>2246</v>
      </c>
      <c r="D191" s="198" t="s">
        <v>854</v>
      </c>
      <c r="E191" s="198" t="s">
        <v>2247</v>
      </c>
      <c r="F191" s="198" t="s">
        <v>855</v>
      </c>
      <c r="G191" s="198" t="s">
        <v>856</v>
      </c>
      <c r="H191" s="129" t="s">
        <v>2248</v>
      </c>
      <c r="I191" s="198" t="s">
        <v>857</v>
      </c>
      <c r="J191" s="198" t="s">
        <v>2249</v>
      </c>
      <c r="K191" s="198" t="s">
        <v>1667</v>
      </c>
      <c r="L191" s="198" t="s">
        <v>1667</v>
      </c>
      <c r="M191" s="198" t="s">
        <v>1667</v>
      </c>
      <c r="N191" s="198" t="s">
        <v>1667</v>
      </c>
    </row>
    <row r="192" spans="1:14" hidden="1">
      <c r="A192" s="198" t="s">
        <v>2250</v>
      </c>
      <c r="B192" s="198" t="s">
        <v>2251</v>
      </c>
      <c r="C192" s="198" t="s">
        <v>2250</v>
      </c>
      <c r="D192" s="198" t="s">
        <v>858</v>
      </c>
      <c r="E192" s="198" t="s">
        <v>2252</v>
      </c>
      <c r="F192" s="198" t="s">
        <v>2252</v>
      </c>
      <c r="G192" s="129" t="s">
        <v>2253</v>
      </c>
      <c r="H192" s="198" t="s">
        <v>1667</v>
      </c>
      <c r="I192" s="198" t="s">
        <v>859</v>
      </c>
      <c r="J192" s="198" t="s">
        <v>2254</v>
      </c>
      <c r="K192" s="198" t="s">
        <v>860</v>
      </c>
      <c r="L192" s="198" t="s">
        <v>2255</v>
      </c>
      <c r="M192" s="198" t="s">
        <v>1667</v>
      </c>
      <c r="N192" s="198" t="s">
        <v>1667</v>
      </c>
    </row>
    <row r="193" spans="1:14" hidden="1">
      <c r="A193" s="198" t="s">
        <v>2256</v>
      </c>
      <c r="B193" s="198" t="s">
        <v>861</v>
      </c>
      <c r="C193" s="198" t="s">
        <v>2256</v>
      </c>
      <c r="D193" s="198" t="s">
        <v>862</v>
      </c>
      <c r="E193" s="198" t="s">
        <v>863</v>
      </c>
      <c r="F193" s="198" t="s">
        <v>864</v>
      </c>
      <c r="G193" s="129" t="s">
        <v>2257</v>
      </c>
      <c r="H193" s="198" t="s">
        <v>1667</v>
      </c>
      <c r="I193" s="198" t="s">
        <v>865</v>
      </c>
      <c r="J193" s="198" t="s">
        <v>2258</v>
      </c>
      <c r="K193" s="198" t="s">
        <v>866</v>
      </c>
      <c r="L193" s="198" t="s">
        <v>2259</v>
      </c>
      <c r="M193" s="198" t="s">
        <v>2260</v>
      </c>
      <c r="N193" s="198" t="s">
        <v>2261</v>
      </c>
    </row>
    <row r="194" spans="1:14" hidden="1">
      <c r="A194" s="198" t="s">
        <v>2262</v>
      </c>
      <c r="B194" s="198" t="s">
        <v>867</v>
      </c>
      <c r="C194" s="198" t="s">
        <v>2262</v>
      </c>
      <c r="D194" s="198" t="s">
        <v>868</v>
      </c>
      <c r="E194" s="198" t="s">
        <v>2263</v>
      </c>
      <c r="F194" s="198" t="s">
        <v>2264</v>
      </c>
      <c r="G194" s="129" t="s">
        <v>2265</v>
      </c>
      <c r="H194" s="198" t="s">
        <v>1667</v>
      </c>
      <c r="I194" s="198" t="s">
        <v>869</v>
      </c>
      <c r="J194" s="198" t="s">
        <v>2266</v>
      </c>
      <c r="K194" s="198" t="s">
        <v>435</v>
      </c>
      <c r="L194" s="198" t="s">
        <v>2267</v>
      </c>
      <c r="M194" s="198" t="s">
        <v>1667</v>
      </c>
      <c r="N194" s="198" t="s">
        <v>1667</v>
      </c>
    </row>
    <row r="195" spans="1:14" hidden="1">
      <c r="A195" s="198" t="s">
        <v>1565</v>
      </c>
      <c r="B195" s="198" t="s">
        <v>870</v>
      </c>
      <c r="C195" s="198" t="s">
        <v>1565</v>
      </c>
      <c r="D195" s="198" t="s">
        <v>871</v>
      </c>
      <c r="E195" s="198" t="s">
        <v>872</v>
      </c>
      <c r="F195" s="198" t="s">
        <v>873</v>
      </c>
      <c r="G195" s="129" t="s">
        <v>1566</v>
      </c>
      <c r="H195" s="198" t="s">
        <v>1269</v>
      </c>
      <c r="I195" s="198" t="s">
        <v>1567</v>
      </c>
      <c r="J195" s="198" t="s">
        <v>1568</v>
      </c>
      <c r="K195" s="198" t="s">
        <v>1269</v>
      </c>
      <c r="L195" s="198" t="s">
        <v>1269</v>
      </c>
      <c r="M195" s="198" t="s">
        <v>1269</v>
      </c>
      <c r="N195" s="198" t="s">
        <v>1269</v>
      </c>
    </row>
    <row r="196" spans="1:14" hidden="1">
      <c r="A196" s="198" t="s">
        <v>2268</v>
      </c>
      <c r="B196" s="198" t="s">
        <v>874</v>
      </c>
      <c r="C196" s="198" t="s">
        <v>2268</v>
      </c>
      <c r="D196" s="198" t="s">
        <v>875</v>
      </c>
      <c r="E196" s="198" t="s">
        <v>2269</v>
      </c>
      <c r="F196" s="198" t="s">
        <v>2270</v>
      </c>
      <c r="G196" s="129" t="s">
        <v>2271</v>
      </c>
      <c r="H196" s="198" t="s">
        <v>1667</v>
      </c>
      <c r="I196" s="198" t="s">
        <v>876</v>
      </c>
      <c r="J196" s="198" t="s">
        <v>2272</v>
      </c>
      <c r="K196" s="198" t="s">
        <v>1667</v>
      </c>
      <c r="L196" s="198" t="s">
        <v>1667</v>
      </c>
      <c r="M196" s="198" t="s">
        <v>1667</v>
      </c>
      <c r="N196" s="198" t="s">
        <v>1667</v>
      </c>
    </row>
    <row r="197" spans="1:14" hidden="1">
      <c r="A197" s="198" t="s">
        <v>1569</v>
      </c>
      <c r="B197" s="198" t="s">
        <v>1570</v>
      </c>
      <c r="C197" s="198" t="s">
        <v>1569</v>
      </c>
      <c r="D197" s="198" t="s">
        <v>1571</v>
      </c>
      <c r="E197" s="198" t="s">
        <v>1572</v>
      </c>
      <c r="F197" s="198" t="s">
        <v>1573</v>
      </c>
      <c r="G197" s="129" t="s">
        <v>1574</v>
      </c>
      <c r="H197" s="198" t="s">
        <v>1269</v>
      </c>
      <c r="I197" s="198" t="s">
        <v>1575</v>
      </c>
      <c r="J197" s="198" t="s">
        <v>1576</v>
      </c>
      <c r="K197" s="198" t="s">
        <v>1269</v>
      </c>
      <c r="L197" s="198" t="s">
        <v>1269</v>
      </c>
      <c r="M197" s="198" t="s">
        <v>1269</v>
      </c>
      <c r="N197" s="198" t="s">
        <v>1269</v>
      </c>
    </row>
    <row r="198" spans="1:14" hidden="1">
      <c r="A198" s="198" t="s">
        <v>2273</v>
      </c>
      <c r="B198" s="198" t="s">
        <v>877</v>
      </c>
      <c r="C198" s="198" t="s">
        <v>2273</v>
      </c>
      <c r="D198" s="198" t="s">
        <v>878</v>
      </c>
      <c r="E198" s="198" t="s">
        <v>2274</v>
      </c>
      <c r="F198" s="198" t="s">
        <v>879</v>
      </c>
      <c r="G198" s="198" t="s">
        <v>880</v>
      </c>
      <c r="H198" s="198" t="s">
        <v>1667</v>
      </c>
      <c r="I198" s="198" t="s">
        <v>881</v>
      </c>
      <c r="J198" s="198" t="s">
        <v>2275</v>
      </c>
      <c r="K198" s="198" t="s">
        <v>882</v>
      </c>
      <c r="L198" s="198" t="s">
        <v>1667</v>
      </c>
      <c r="M198" s="198" t="s">
        <v>883</v>
      </c>
      <c r="N198" s="198" t="s">
        <v>1667</v>
      </c>
    </row>
    <row r="199" spans="1:14" hidden="1">
      <c r="A199" s="198" t="s">
        <v>2276</v>
      </c>
      <c r="B199" s="198" t="s">
        <v>884</v>
      </c>
      <c r="C199" s="198" t="s">
        <v>2276</v>
      </c>
      <c r="D199" s="198" t="s">
        <v>885</v>
      </c>
      <c r="E199" s="198" t="s">
        <v>2277</v>
      </c>
      <c r="F199" s="198" t="s">
        <v>2278</v>
      </c>
      <c r="G199" s="129" t="s">
        <v>2279</v>
      </c>
      <c r="H199" s="198" t="s">
        <v>1667</v>
      </c>
      <c r="I199" s="198" t="s">
        <v>886</v>
      </c>
      <c r="J199" s="198" t="s">
        <v>2280</v>
      </c>
      <c r="K199" s="198" t="s">
        <v>1667</v>
      </c>
      <c r="L199" s="198" t="s">
        <v>1667</v>
      </c>
      <c r="M199" s="198" t="s">
        <v>1667</v>
      </c>
      <c r="N199" s="198" t="s">
        <v>1667</v>
      </c>
    </row>
    <row r="200" spans="1:14" hidden="1">
      <c r="A200" s="198" t="s">
        <v>2281</v>
      </c>
      <c r="B200" s="198" t="s">
        <v>887</v>
      </c>
      <c r="C200" s="198" t="s">
        <v>2281</v>
      </c>
      <c r="D200" s="198" t="s">
        <v>888</v>
      </c>
      <c r="E200" s="198" t="s">
        <v>889</v>
      </c>
      <c r="F200" s="198" t="s">
        <v>890</v>
      </c>
      <c r="G200" s="198" t="s">
        <v>891</v>
      </c>
      <c r="H200" s="198" t="s">
        <v>1667</v>
      </c>
      <c r="I200" s="198" t="s">
        <v>892</v>
      </c>
      <c r="J200" s="198" t="s">
        <v>893</v>
      </c>
      <c r="K200" s="198" t="s">
        <v>894</v>
      </c>
      <c r="L200" s="198" t="s">
        <v>895</v>
      </c>
      <c r="M200" s="198" t="s">
        <v>1667</v>
      </c>
      <c r="N200" s="198" t="s">
        <v>1667</v>
      </c>
    </row>
    <row r="201" spans="1:14" hidden="1">
      <c r="A201" s="198" t="s">
        <v>1577</v>
      </c>
      <c r="B201" s="198" t="s">
        <v>1578</v>
      </c>
      <c r="C201" s="198" t="s">
        <v>1577</v>
      </c>
      <c r="D201" s="198" t="s">
        <v>896</v>
      </c>
      <c r="E201" s="198" t="s">
        <v>1579</v>
      </c>
      <c r="F201" s="198" t="s">
        <v>1580</v>
      </c>
      <c r="G201" s="129" t="s">
        <v>1581</v>
      </c>
      <c r="H201" s="198" t="s">
        <v>1269</v>
      </c>
      <c r="I201" s="198" t="s">
        <v>897</v>
      </c>
      <c r="J201" s="198" t="s">
        <v>898</v>
      </c>
      <c r="K201" s="198" t="s">
        <v>1269</v>
      </c>
      <c r="L201" s="198" t="s">
        <v>1269</v>
      </c>
      <c r="M201" s="198" t="s">
        <v>1269</v>
      </c>
      <c r="N201" s="198" t="s">
        <v>1269</v>
      </c>
    </row>
    <row r="202" spans="1:14" hidden="1">
      <c r="A202" s="198" t="s">
        <v>2282</v>
      </c>
      <c r="B202" s="198" t="s">
        <v>899</v>
      </c>
      <c r="C202" s="198" t="s">
        <v>2282</v>
      </c>
      <c r="D202" s="198" t="s">
        <v>2283</v>
      </c>
      <c r="E202" s="198" t="s">
        <v>1667</v>
      </c>
      <c r="F202" s="198" t="s">
        <v>2284</v>
      </c>
      <c r="G202" s="129" t="s">
        <v>2285</v>
      </c>
      <c r="H202" s="198" t="s">
        <v>1667</v>
      </c>
      <c r="I202" s="198" t="s">
        <v>900</v>
      </c>
      <c r="J202" s="198" t="s">
        <v>2286</v>
      </c>
      <c r="K202" s="198" t="s">
        <v>1667</v>
      </c>
      <c r="L202" s="198" t="s">
        <v>1667</v>
      </c>
      <c r="M202" s="198" t="s">
        <v>1667</v>
      </c>
      <c r="N202" s="198" t="s">
        <v>1667</v>
      </c>
    </row>
    <row r="203" spans="1:14" hidden="1">
      <c r="A203" s="198" t="s">
        <v>1582</v>
      </c>
      <c r="B203" s="198" t="s">
        <v>1583</v>
      </c>
      <c r="C203" s="198" t="s">
        <v>1582</v>
      </c>
      <c r="D203" s="198" t="s">
        <v>1584</v>
      </c>
      <c r="E203" s="198" t="s">
        <v>1585</v>
      </c>
      <c r="F203" s="198" t="s">
        <v>1586</v>
      </c>
      <c r="G203" s="129" t="s">
        <v>1587</v>
      </c>
      <c r="H203" s="198" t="s">
        <v>1269</v>
      </c>
      <c r="I203" s="198" t="s">
        <v>1588</v>
      </c>
      <c r="J203" s="198" t="s">
        <v>1589</v>
      </c>
      <c r="K203" s="198" t="s">
        <v>1269</v>
      </c>
      <c r="L203" s="198" t="s">
        <v>1269</v>
      </c>
      <c r="M203" s="198" t="s">
        <v>1269</v>
      </c>
      <c r="N203" s="198" t="s">
        <v>1269</v>
      </c>
    </row>
    <row r="204" spans="1:14" hidden="1">
      <c r="A204" s="198" t="s">
        <v>1590</v>
      </c>
      <c r="B204" s="198" t="s">
        <v>901</v>
      </c>
      <c r="C204" s="198" t="s">
        <v>1590</v>
      </c>
      <c r="D204" s="198" t="s">
        <v>902</v>
      </c>
      <c r="E204" s="198" t="s">
        <v>903</v>
      </c>
      <c r="F204" s="198" t="s">
        <v>1591</v>
      </c>
      <c r="G204" s="129" t="s">
        <v>1592</v>
      </c>
      <c r="H204" s="198" t="s">
        <v>1269</v>
      </c>
      <c r="I204" s="198" t="s">
        <v>1593</v>
      </c>
      <c r="J204" s="198" t="s">
        <v>1594</v>
      </c>
      <c r="K204" s="198" t="s">
        <v>1595</v>
      </c>
      <c r="L204" s="198" t="s">
        <v>1596</v>
      </c>
      <c r="M204" s="198" t="s">
        <v>1597</v>
      </c>
      <c r="N204" s="198" t="s">
        <v>1598</v>
      </c>
    </row>
    <row r="205" spans="1:14" hidden="1">
      <c r="A205" s="198" t="s">
        <v>1599</v>
      </c>
      <c r="B205" s="198" t="s">
        <v>1600</v>
      </c>
      <c r="C205" s="198" t="s">
        <v>1599</v>
      </c>
      <c r="D205" s="198" t="s">
        <v>1601</v>
      </c>
      <c r="E205" s="198" t="s">
        <v>1602</v>
      </c>
      <c r="F205" s="198" t="s">
        <v>1603</v>
      </c>
      <c r="G205" s="129" t="s">
        <v>1604</v>
      </c>
      <c r="H205" s="198" t="s">
        <v>1269</v>
      </c>
      <c r="I205" s="198" t="s">
        <v>1605</v>
      </c>
      <c r="J205" s="198" t="s">
        <v>1606</v>
      </c>
      <c r="K205" s="198" t="s">
        <v>1269</v>
      </c>
      <c r="L205" s="198" t="s">
        <v>1269</v>
      </c>
      <c r="M205" s="198" t="s">
        <v>1269</v>
      </c>
      <c r="N205" s="198" t="s">
        <v>1269</v>
      </c>
    </row>
    <row r="206" spans="1:14" hidden="1">
      <c r="A206" s="198" t="s">
        <v>2287</v>
      </c>
      <c r="B206" s="198" t="s">
        <v>2288</v>
      </c>
      <c r="C206" s="198" t="s">
        <v>2287</v>
      </c>
      <c r="D206" s="198" t="s">
        <v>904</v>
      </c>
      <c r="E206" s="198" t="s">
        <v>2289</v>
      </c>
      <c r="F206" s="198" t="s">
        <v>2289</v>
      </c>
      <c r="G206" s="129" t="s">
        <v>2290</v>
      </c>
      <c r="H206" s="198" t="s">
        <v>905</v>
      </c>
      <c r="I206" s="198" t="s">
        <v>906</v>
      </c>
      <c r="J206" s="198" t="s">
        <v>2291</v>
      </c>
      <c r="K206" s="198" t="s">
        <v>907</v>
      </c>
      <c r="L206" s="198" t="s">
        <v>2292</v>
      </c>
      <c r="M206" s="198" t="s">
        <v>1667</v>
      </c>
      <c r="N206" s="198" t="s">
        <v>1667</v>
      </c>
    </row>
    <row r="207" spans="1:14" hidden="1">
      <c r="A207" s="198" t="s">
        <v>2293</v>
      </c>
      <c r="B207" s="198" t="s">
        <v>2294</v>
      </c>
      <c r="C207" s="198" t="s">
        <v>2293</v>
      </c>
      <c r="D207" s="198" t="s">
        <v>908</v>
      </c>
      <c r="E207" s="198" t="s">
        <v>2295</v>
      </c>
      <c r="F207" s="198" t="s">
        <v>2296</v>
      </c>
      <c r="G207" s="129" t="s">
        <v>2297</v>
      </c>
      <c r="H207" s="198" t="s">
        <v>1667</v>
      </c>
      <c r="I207" s="198" t="s">
        <v>909</v>
      </c>
      <c r="J207" s="198" t="s">
        <v>2298</v>
      </c>
      <c r="K207" s="198" t="s">
        <v>1667</v>
      </c>
      <c r="L207" s="198" t="s">
        <v>1667</v>
      </c>
      <c r="M207" s="198" t="s">
        <v>1667</v>
      </c>
      <c r="N207" s="198" t="s">
        <v>1667</v>
      </c>
    </row>
    <row r="208" spans="1:14" hidden="1">
      <c r="A208" s="198" t="s">
        <v>1607</v>
      </c>
      <c r="B208" s="198" t="s">
        <v>1608</v>
      </c>
      <c r="C208" s="198" t="s">
        <v>1607</v>
      </c>
      <c r="D208" s="198" t="s">
        <v>910</v>
      </c>
      <c r="E208" s="198" t="s">
        <v>1609</v>
      </c>
      <c r="F208" s="198" t="s">
        <v>911</v>
      </c>
      <c r="G208" s="198" t="s">
        <v>912</v>
      </c>
      <c r="H208" s="129" t="s">
        <v>1610</v>
      </c>
      <c r="I208" s="198" t="s">
        <v>913</v>
      </c>
      <c r="J208" s="198" t="s">
        <v>1611</v>
      </c>
      <c r="K208" s="198" t="s">
        <v>914</v>
      </c>
      <c r="L208" s="198" t="s">
        <v>1612</v>
      </c>
      <c r="M208" s="198" t="s">
        <v>1269</v>
      </c>
      <c r="N208" s="198" t="s">
        <v>1269</v>
      </c>
    </row>
    <row r="209" spans="1:14" hidden="1">
      <c r="A209" s="198" t="s">
        <v>2299</v>
      </c>
      <c r="B209" s="198" t="s">
        <v>915</v>
      </c>
      <c r="C209" s="198" t="s">
        <v>2299</v>
      </c>
      <c r="D209" s="198" t="s">
        <v>916</v>
      </c>
      <c r="E209" s="198" t="s">
        <v>2300</v>
      </c>
      <c r="F209" s="198" t="s">
        <v>1667</v>
      </c>
      <c r="G209" s="129" t="s">
        <v>2301</v>
      </c>
      <c r="H209" s="198" t="s">
        <v>1667</v>
      </c>
      <c r="I209" s="198" t="s">
        <v>917</v>
      </c>
      <c r="J209" s="198" t="s">
        <v>2300</v>
      </c>
      <c r="K209" s="198" t="s">
        <v>1667</v>
      </c>
      <c r="L209" s="198" t="s">
        <v>1667</v>
      </c>
      <c r="M209" s="198" t="s">
        <v>1667</v>
      </c>
      <c r="N209" s="198" t="s">
        <v>1667</v>
      </c>
    </row>
    <row r="210" spans="1:14" hidden="1">
      <c r="A210" s="198" t="s">
        <v>2302</v>
      </c>
      <c r="B210" s="198" t="s">
        <v>922</v>
      </c>
      <c r="C210" s="198" t="s">
        <v>2302</v>
      </c>
      <c r="D210" s="198" t="s">
        <v>923</v>
      </c>
      <c r="E210" s="198" t="s">
        <v>2303</v>
      </c>
      <c r="F210" s="198" t="s">
        <v>924</v>
      </c>
      <c r="G210" s="129" t="s">
        <v>2304</v>
      </c>
      <c r="H210" s="198" t="s">
        <v>1667</v>
      </c>
      <c r="I210" s="198" t="s">
        <v>925</v>
      </c>
      <c r="J210" s="198" t="s">
        <v>1667</v>
      </c>
      <c r="K210" s="198" t="s">
        <v>926</v>
      </c>
      <c r="L210" s="198" t="s">
        <v>1667</v>
      </c>
      <c r="M210" s="198" t="s">
        <v>1667</v>
      </c>
      <c r="N210" s="198" t="s">
        <v>1667</v>
      </c>
    </row>
    <row r="211" spans="1:14" hidden="1">
      <c r="A211" s="198" t="s">
        <v>2302</v>
      </c>
      <c r="B211" s="198" t="s">
        <v>918</v>
      </c>
      <c r="C211" s="198" t="s">
        <v>2302</v>
      </c>
      <c r="D211" s="198" t="s">
        <v>919</v>
      </c>
      <c r="E211" s="198" t="s">
        <v>920</v>
      </c>
      <c r="F211" s="198" t="s">
        <v>920</v>
      </c>
      <c r="G211" s="129" t="s">
        <v>2305</v>
      </c>
      <c r="H211" s="198" t="s">
        <v>1667</v>
      </c>
      <c r="I211" s="198" t="s">
        <v>921</v>
      </c>
      <c r="J211" s="198" t="s">
        <v>2306</v>
      </c>
      <c r="K211" s="198" t="s">
        <v>1667</v>
      </c>
      <c r="L211" s="198" t="s">
        <v>1667</v>
      </c>
      <c r="M211" s="198" t="s">
        <v>1667</v>
      </c>
      <c r="N211" s="198" t="s">
        <v>1667</v>
      </c>
    </row>
    <row r="212" spans="1:14" hidden="1">
      <c r="A212" s="198" t="s">
        <v>1613</v>
      </c>
      <c r="B212" s="198" t="s">
        <v>1614</v>
      </c>
      <c r="C212" s="198" t="s">
        <v>1613</v>
      </c>
      <c r="D212" s="198" t="s">
        <v>1615</v>
      </c>
      <c r="E212" s="198" t="s">
        <v>1616</v>
      </c>
      <c r="F212" s="198" t="s">
        <v>1617</v>
      </c>
      <c r="G212" s="129" t="s">
        <v>1618</v>
      </c>
      <c r="H212" s="198" t="s">
        <v>1269</v>
      </c>
      <c r="I212" s="198" t="s">
        <v>1619</v>
      </c>
      <c r="J212" s="198" t="s">
        <v>1620</v>
      </c>
      <c r="K212" s="198" t="s">
        <v>1269</v>
      </c>
      <c r="L212" s="198" t="s">
        <v>1269</v>
      </c>
      <c r="M212" s="198" t="s">
        <v>1269</v>
      </c>
      <c r="N212" s="198" t="s">
        <v>1269</v>
      </c>
    </row>
    <row r="213" spans="1:14" hidden="1">
      <c r="A213" s="198" t="s">
        <v>2307</v>
      </c>
      <c r="B213" s="198" t="s">
        <v>927</v>
      </c>
      <c r="C213" s="198" t="s">
        <v>2307</v>
      </c>
      <c r="D213" s="198" t="s">
        <v>928</v>
      </c>
      <c r="E213" s="198" t="s">
        <v>2308</v>
      </c>
      <c r="F213" s="198" t="s">
        <v>2309</v>
      </c>
      <c r="G213" s="129" t="s">
        <v>2310</v>
      </c>
      <c r="H213" s="198" t="s">
        <v>1667</v>
      </c>
      <c r="I213" s="198" t="s">
        <v>2311</v>
      </c>
      <c r="J213" s="198" t="s">
        <v>2312</v>
      </c>
      <c r="K213" s="198" t="s">
        <v>1667</v>
      </c>
      <c r="L213" s="198" t="s">
        <v>1667</v>
      </c>
      <c r="M213" s="198" t="s">
        <v>1667</v>
      </c>
      <c r="N213" s="198" t="s">
        <v>1667</v>
      </c>
    </row>
    <row r="214" spans="1:14" hidden="1">
      <c r="A214" s="198" t="s">
        <v>2313</v>
      </c>
      <c r="B214" s="198" t="s">
        <v>929</v>
      </c>
      <c r="C214" s="198" t="s">
        <v>2313</v>
      </c>
      <c r="D214" s="198" t="s">
        <v>930</v>
      </c>
      <c r="E214" s="198" t="s">
        <v>931</v>
      </c>
      <c r="F214" s="198" t="s">
        <v>931</v>
      </c>
      <c r="G214" s="198" t="s">
        <v>932</v>
      </c>
      <c r="H214" s="198" t="s">
        <v>1667</v>
      </c>
      <c r="I214" s="198" t="s">
        <v>933</v>
      </c>
      <c r="J214" s="198" t="s">
        <v>934</v>
      </c>
      <c r="K214" s="198" t="s">
        <v>1667</v>
      </c>
      <c r="L214" s="198" t="s">
        <v>1667</v>
      </c>
      <c r="M214" s="198" t="s">
        <v>1667</v>
      </c>
      <c r="N214" s="198" t="s">
        <v>1667</v>
      </c>
    </row>
    <row r="215" spans="1:14" hidden="1">
      <c r="A215" s="198" t="s">
        <v>2314</v>
      </c>
      <c r="B215" s="198" t="s">
        <v>2315</v>
      </c>
      <c r="C215" s="198" t="s">
        <v>2314</v>
      </c>
      <c r="D215" s="198" t="s">
        <v>935</v>
      </c>
      <c r="E215" s="198" t="s">
        <v>2316</v>
      </c>
      <c r="F215" s="198" t="s">
        <v>936</v>
      </c>
      <c r="G215" s="129" t="s">
        <v>2317</v>
      </c>
      <c r="H215" s="198" t="s">
        <v>1667</v>
      </c>
      <c r="I215" s="198" t="s">
        <v>937</v>
      </c>
      <c r="J215" s="198" t="s">
        <v>2318</v>
      </c>
      <c r="K215" s="198" t="s">
        <v>938</v>
      </c>
      <c r="L215" s="198" t="s">
        <v>2319</v>
      </c>
      <c r="M215" s="198" t="s">
        <v>1667</v>
      </c>
      <c r="N215" s="198" t="s">
        <v>1667</v>
      </c>
    </row>
    <row r="216" spans="1:14" hidden="1">
      <c r="A216" s="198" t="s">
        <v>2320</v>
      </c>
      <c r="B216" s="198" t="s">
        <v>939</v>
      </c>
      <c r="C216" s="198" t="s">
        <v>2320</v>
      </c>
      <c r="D216" s="198" t="s">
        <v>940</v>
      </c>
      <c r="E216" s="198" t="s">
        <v>2321</v>
      </c>
      <c r="F216" s="198" t="s">
        <v>2322</v>
      </c>
      <c r="G216" s="198" t="s">
        <v>941</v>
      </c>
      <c r="H216" s="198" t="s">
        <v>1667</v>
      </c>
      <c r="I216" s="198" t="s">
        <v>2323</v>
      </c>
      <c r="J216" s="198" t="s">
        <v>2324</v>
      </c>
      <c r="K216" s="198" t="s">
        <v>1667</v>
      </c>
      <c r="L216" s="198" t="s">
        <v>1667</v>
      </c>
      <c r="M216" s="198" t="s">
        <v>1667</v>
      </c>
      <c r="N216" s="198" t="s">
        <v>1667</v>
      </c>
    </row>
    <row r="217" spans="1:14" hidden="1">
      <c r="A217" s="198" t="s">
        <v>2325</v>
      </c>
      <c r="B217" s="198" t="s">
        <v>942</v>
      </c>
      <c r="C217" s="198" t="s">
        <v>2325</v>
      </c>
      <c r="D217" s="198" t="s">
        <v>943</v>
      </c>
      <c r="E217" s="198" t="s">
        <v>944</v>
      </c>
      <c r="F217" s="198" t="s">
        <v>945</v>
      </c>
      <c r="G217" s="198" t="s">
        <v>946</v>
      </c>
      <c r="H217" s="198" t="s">
        <v>1667</v>
      </c>
      <c r="I217" s="198" t="s">
        <v>947</v>
      </c>
      <c r="J217" s="198" t="s">
        <v>948</v>
      </c>
      <c r="K217" s="198" t="s">
        <v>949</v>
      </c>
      <c r="L217" s="198" t="s">
        <v>2326</v>
      </c>
      <c r="M217" s="198" t="s">
        <v>1667</v>
      </c>
      <c r="N217" s="198" t="s">
        <v>1667</v>
      </c>
    </row>
    <row r="218" spans="1:14" hidden="1">
      <c r="A218" s="198" t="s">
        <v>2327</v>
      </c>
      <c r="B218" s="198" t="s">
        <v>950</v>
      </c>
      <c r="C218" s="198" t="s">
        <v>2327</v>
      </c>
      <c r="D218" s="198" t="s">
        <v>951</v>
      </c>
      <c r="E218" s="198" t="s">
        <v>952</v>
      </c>
      <c r="F218" s="198" t="s">
        <v>953</v>
      </c>
      <c r="G218" s="198" t="s">
        <v>954</v>
      </c>
      <c r="H218" s="198" t="s">
        <v>1667</v>
      </c>
      <c r="I218" s="198" t="s">
        <v>955</v>
      </c>
      <c r="J218" s="198" t="s">
        <v>956</v>
      </c>
      <c r="K218" s="198" t="s">
        <v>957</v>
      </c>
      <c r="L218" s="198" t="s">
        <v>958</v>
      </c>
      <c r="M218" s="198" t="s">
        <v>959</v>
      </c>
      <c r="N218" s="198" t="s">
        <v>2328</v>
      </c>
    </row>
    <row r="219" spans="1:14" hidden="1">
      <c r="A219" s="198" t="s">
        <v>1621</v>
      </c>
      <c r="B219" s="198" t="s">
        <v>1622</v>
      </c>
      <c r="C219" s="198" t="s">
        <v>1621</v>
      </c>
      <c r="D219" s="198" t="s">
        <v>1623</v>
      </c>
      <c r="E219" s="198" t="s">
        <v>1624</v>
      </c>
      <c r="F219" s="198" t="s">
        <v>1625</v>
      </c>
      <c r="G219" s="198" t="s">
        <v>1626</v>
      </c>
      <c r="H219" s="198" t="s">
        <v>1627</v>
      </c>
      <c r="I219" s="198" t="s">
        <v>1628</v>
      </c>
      <c r="J219" s="198" t="s">
        <v>1629</v>
      </c>
      <c r="K219" s="198" t="s">
        <v>1630</v>
      </c>
      <c r="L219" s="198" t="s">
        <v>1631</v>
      </c>
      <c r="M219" s="198" t="s">
        <v>1269</v>
      </c>
      <c r="N219" s="198" t="s">
        <v>1269</v>
      </c>
    </row>
    <row r="220" spans="1:14" hidden="1">
      <c r="A220" s="198" t="s">
        <v>1632</v>
      </c>
      <c r="B220" s="198" t="s">
        <v>960</v>
      </c>
      <c r="C220" s="198" t="s">
        <v>1632</v>
      </c>
      <c r="D220" s="198" t="s">
        <v>961</v>
      </c>
      <c r="E220" s="198" t="s">
        <v>1633</v>
      </c>
      <c r="F220" s="198" t="s">
        <v>962</v>
      </c>
      <c r="G220" s="198" t="s">
        <v>1634</v>
      </c>
      <c r="H220" s="198" t="s">
        <v>1269</v>
      </c>
      <c r="I220" s="198" t="s">
        <v>963</v>
      </c>
      <c r="J220" s="198" t="s">
        <v>1635</v>
      </c>
      <c r="K220" s="198" t="s">
        <v>964</v>
      </c>
      <c r="L220" s="198" t="s">
        <v>1636</v>
      </c>
      <c r="M220" s="198" t="s">
        <v>1269</v>
      </c>
      <c r="N220" s="198" t="s">
        <v>1269</v>
      </c>
    </row>
    <row r="221" spans="1:14" hidden="1">
      <c r="A221" s="198" t="s">
        <v>2329</v>
      </c>
      <c r="B221" s="198" t="s">
        <v>965</v>
      </c>
      <c r="C221" s="198" t="s">
        <v>2329</v>
      </c>
      <c r="D221" s="198" t="s">
        <v>966</v>
      </c>
      <c r="E221" s="198" t="s">
        <v>2330</v>
      </c>
      <c r="F221" s="198" t="s">
        <v>2331</v>
      </c>
      <c r="G221" s="129" t="s">
        <v>2332</v>
      </c>
      <c r="H221" s="129" t="s">
        <v>2333</v>
      </c>
      <c r="I221" s="198" t="s">
        <v>967</v>
      </c>
      <c r="J221" s="198" t="s">
        <v>2334</v>
      </c>
      <c r="K221" s="198" t="s">
        <v>2335</v>
      </c>
      <c r="L221" s="198" t="s">
        <v>2336</v>
      </c>
      <c r="M221" s="198" t="s">
        <v>2337</v>
      </c>
      <c r="N221" s="198" t="s">
        <v>2338</v>
      </c>
    </row>
    <row r="222" spans="1:14" hidden="1">
      <c r="A222" s="198" t="s">
        <v>2339</v>
      </c>
      <c r="B222" s="198" t="s">
        <v>968</v>
      </c>
      <c r="C222" s="198" t="s">
        <v>2339</v>
      </c>
      <c r="D222" s="198" t="s">
        <v>969</v>
      </c>
      <c r="E222" s="198" t="s">
        <v>2340</v>
      </c>
      <c r="F222" s="198" t="s">
        <v>2341</v>
      </c>
      <c r="G222" s="129" t="s">
        <v>2342</v>
      </c>
      <c r="H222" s="129" t="s">
        <v>2343</v>
      </c>
      <c r="I222" s="198" t="s">
        <v>970</v>
      </c>
      <c r="J222" s="198" t="s">
        <v>2344</v>
      </c>
      <c r="K222" s="198" t="s">
        <v>971</v>
      </c>
      <c r="L222" s="198" t="s">
        <v>2345</v>
      </c>
      <c r="M222" s="198" t="s">
        <v>2346</v>
      </c>
      <c r="N222" s="198" t="s">
        <v>2346</v>
      </c>
    </row>
    <row r="223" spans="1:14" hidden="1">
      <c r="A223" s="198" t="s">
        <v>1637</v>
      </c>
      <c r="B223" s="198" t="s">
        <v>972</v>
      </c>
      <c r="C223" s="198" t="s">
        <v>1637</v>
      </c>
      <c r="D223" s="198" t="s">
        <v>973</v>
      </c>
      <c r="E223" s="198" t="s">
        <v>1638</v>
      </c>
      <c r="F223" s="198" t="s">
        <v>1639</v>
      </c>
      <c r="G223" s="129" t="s">
        <v>1640</v>
      </c>
      <c r="H223" s="198" t="s">
        <v>1269</v>
      </c>
      <c r="I223" s="198" t="s">
        <v>974</v>
      </c>
      <c r="J223" s="198" t="s">
        <v>1641</v>
      </c>
      <c r="K223" s="198" t="s">
        <v>1269</v>
      </c>
      <c r="L223" s="198" t="s">
        <v>1269</v>
      </c>
      <c r="M223" s="198" t="s">
        <v>1269</v>
      </c>
      <c r="N223" s="198" t="s">
        <v>1269</v>
      </c>
    </row>
    <row r="224" spans="1:14" hidden="1">
      <c r="A224" s="198" t="s">
        <v>2347</v>
      </c>
      <c r="B224" s="198" t="s">
        <v>975</v>
      </c>
      <c r="C224" s="198" t="s">
        <v>2347</v>
      </c>
      <c r="D224" s="198" t="s">
        <v>976</v>
      </c>
      <c r="E224" s="198" t="s">
        <v>2348</v>
      </c>
      <c r="F224" s="198" t="s">
        <v>977</v>
      </c>
      <c r="G224" s="198" t="s">
        <v>978</v>
      </c>
      <c r="H224" s="198" t="s">
        <v>2346</v>
      </c>
      <c r="I224" s="198" t="s">
        <v>979</v>
      </c>
      <c r="J224" s="198" t="s">
        <v>980</v>
      </c>
      <c r="K224" s="198" t="s">
        <v>2346</v>
      </c>
      <c r="L224" s="198" t="s">
        <v>2346</v>
      </c>
      <c r="M224" s="198" t="s">
        <v>2346</v>
      </c>
      <c r="N224" s="198" t="s">
        <v>2346</v>
      </c>
    </row>
    <row r="225" spans="1:14" hidden="1">
      <c r="A225" s="198" t="s">
        <v>2349</v>
      </c>
      <c r="B225" s="198" t="s">
        <v>981</v>
      </c>
      <c r="C225" s="198" t="s">
        <v>2349</v>
      </c>
      <c r="D225" s="198" t="s">
        <v>982</v>
      </c>
      <c r="E225" s="198" t="s">
        <v>983</v>
      </c>
      <c r="F225" s="198" t="s">
        <v>984</v>
      </c>
      <c r="G225" s="198" t="s">
        <v>985</v>
      </c>
      <c r="H225" s="129" t="s">
        <v>2350</v>
      </c>
      <c r="I225" s="198" t="s">
        <v>986</v>
      </c>
      <c r="J225" s="198" t="s">
        <v>2351</v>
      </c>
      <c r="K225" s="198" t="s">
        <v>987</v>
      </c>
      <c r="L225" s="198" t="s">
        <v>2352</v>
      </c>
      <c r="M225" s="198" t="s">
        <v>2346</v>
      </c>
      <c r="N225" s="198" t="s">
        <v>2346</v>
      </c>
    </row>
    <row r="226" spans="1:14" hidden="1">
      <c r="A226" s="198" t="s">
        <v>1642</v>
      </c>
      <c r="B226" s="198" t="s">
        <v>1643</v>
      </c>
      <c r="C226" s="198" t="s">
        <v>1642</v>
      </c>
      <c r="D226" s="198" t="s">
        <v>1644</v>
      </c>
      <c r="E226" s="198" t="s">
        <v>1645</v>
      </c>
      <c r="F226" s="198" t="s">
        <v>1269</v>
      </c>
      <c r="G226" s="129" t="s">
        <v>1646</v>
      </c>
      <c r="H226" s="198" t="s">
        <v>1269</v>
      </c>
      <c r="I226" s="198" t="s">
        <v>1647</v>
      </c>
      <c r="J226" s="198" t="s">
        <v>1648</v>
      </c>
      <c r="K226" s="198" t="s">
        <v>1269</v>
      </c>
      <c r="L226" s="198" t="s">
        <v>1269</v>
      </c>
      <c r="M226" s="198" t="s">
        <v>1269</v>
      </c>
      <c r="N226" s="198" t="s">
        <v>1269</v>
      </c>
    </row>
    <row r="227" spans="1:14" hidden="1">
      <c r="A227" s="198" t="s">
        <v>2353</v>
      </c>
      <c r="B227" s="198" t="s">
        <v>988</v>
      </c>
      <c r="C227" s="198" t="s">
        <v>2353</v>
      </c>
      <c r="D227" s="198" t="s">
        <v>989</v>
      </c>
      <c r="E227" s="198" t="s">
        <v>990</v>
      </c>
      <c r="F227" s="198" t="s">
        <v>990</v>
      </c>
      <c r="G227" s="198" t="s">
        <v>991</v>
      </c>
      <c r="H227" s="198" t="s">
        <v>2346</v>
      </c>
      <c r="I227" s="198" t="s">
        <v>992</v>
      </c>
      <c r="J227" s="198" t="s">
        <v>2354</v>
      </c>
      <c r="K227" s="198" t="s">
        <v>993</v>
      </c>
      <c r="L227" s="198" t="s">
        <v>994</v>
      </c>
      <c r="M227" s="198" t="s">
        <v>2346</v>
      </c>
      <c r="N227" s="198" t="s">
        <v>2346</v>
      </c>
    </row>
    <row r="228" spans="1:14" hidden="1">
      <c r="A228" s="198" t="s">
        <v>2355</v>
      </c>
      <c r="B228" s="198" t="s">
        <v>995</v>
      </c>
      <c r="C228" s="198" t="s">
        <v>2355</v>
      </c>
      <c r="D228" s="198" t="s">
        <v>996</v>
      </c>
      <c r="E228" s="198" t="s">
        <v>2356</v>
      </c>
      <c r="F228" s="198" t="s">
        <v>2357</v>
      </c>
      <c r="G228" s="129" t="s">
        <v>2358</v>
      </c>
      <c r="H228" s="129" t="s">
        <v>2359</v>
      </c>
      <c r="I228" s="198" t="s">
        <v>997</v>
      </c>
      <c r="J228" s="198" t="s">
        <v>2360</v>
      </c>
      <c r="K228" s="198" t="s">
        <v>2346</v>
      </c>
      <c r="L228" s="198" t="s">
        <v>2346</v>
      </c>
      <c r="M228" s="198" t="s">
        <v>2346</v>
      </c>
      <c r="N228" s="198" t="s">
        <v>2346</v>
      </c>
    </row>
    <row r="229" spans="1:14" hidden="1">
      <c r="A229" s="198" t="s">
        <v>2361</v>
      </c>
      <c r="B229" s="198" t="s">
        <v>2362</v>
      </c>
      <c r="C229" s="198" t="s">
        <v>2361</v>
      </c>
      <c r="D229" s="198" t="s">
        <v>998</v>
      </c>
      <c r="E229" s="198" t="s">
        <v>2363</v>
      </c>
      <c r="F229" s="198" t="s">
        <v>2364</v>
      </c>
      <c r="G229" s="129" t="s">
        <v>2365</v>
      </c>
      <c r="H229" s="129" t="s">
        <v>2366</v>
      </c>
      <c r="I229" s="198" t="s">
        <v>2367</v>
      </c>
      <c r="J229" s="198" t="s">
        <v>2363</v>
      </c>
      <c r="K229" s="198" t="s">
        <v>2368</v>
      </c>
      <c r="L229" s="198" t="s">
        <v>2369</v>
      </c>
      <c r="M229" s="198" t="s">
        <v>2370</v>
      </c>
      <c r="N229" s="198" t="s">
        <v>2371</v>
      </c>
    </row>
    <row r="230" spans="1:14" hidden="1">
      <c r="A230" s="198" t="s">
        <v>2372</v>
      </c>
      <c r="B230" s="198" t="s">
        <v>999</v>
      </c>
      <c r="C230" s="198" t="s">
        <v>2372</v>
      </c>
      <c r="D230" s="198" t="s">
        <v>1000</v>
      </c>
      <c r="E230" s="198" t="s">
        <v>2373</v>
      </c>
      <c r="F230" s="198" t="s">
        <v>2374</v>
      </c>
      <c r="G230" s="129" t="s">
        <v>2375</v>
      </c>
      <c r="H230" s="198" t="s">
        <v>2346</v>
      </c>
      <c r="I230" s="198" t="s">
        <v>1001</v>
      </c>
      <c r="J230" s="198" t="s">
        <v>2376</v>
      </c>
      <c r="K230" s="198" t="s">
        <v>2377</v>
      </c>
      <c r="L230" s="198" t="s">
        <v>2378</v>
      </c>
      <c r="M230" s="198" t="s">
        <v>2346</v>
      </c>
      <c r="N230" s="198" t="s">
        <v>2346</v>
      </c>
    </row>
    <row r="231" spans="1:14" hidden="1">
      <c r="A231" s="198" t="s">
        <v>2379</v>
      </c>
      <c r="B231" s="198" t="s">
        <v>1002</v>
      </c>
      <c r="C231" s="198" t="s">
        <v>2379</v>
      </c>
      <c r="D231" s="198" t="s">
        <v>1003</v>
      </c>
      <c r="E231" s="198" t="s">
        <v>2380</v>
      </c>
      <c r="F231" s="198" t="s">
        <v>2381</v>
      </c>
      <c r="G231" s="129" t="s">
        <v>2382</v>
      </c>
      <c r="H231" s="198" t="s">
        <v>2346</v>
      </c>
      <c r="I231" s="198" t="s">
        <v>1004</v>
      </c>
      <c r="J231" s="198" t="s">
        <v>2383</v>
      </c>
      <c r="K231" s="198" t="s">
        <v>2346</v>
      </c>
      <c r="L231" s="198" t="s">
        <v>2346</v>
      </c>
      <c r="M231" s="198" t="s">
        <v>2346</v>
      </c>
      <c r="N231" s="198" t="s">
        <v>2346</v>
      </c>
    </row>
    <row r="232" spans="1:14" hidden="1">
      <c r="A232" s="198" t="s">
        <v>2384</v>
      </c>
      <c r="B232" s="198" t="s">
        <v>1005</v>
      </c>
      <c r="C232" s="198" t="s">
        <v>2384</v>
      </c>
      <c r="D232" s="198" t="s">
        <v>1006</v>
      </c>
      <c r="E232" s="198" t="s">
        <v>2385</v>
      </c>
      <c r="F232" s="198" t="s">
        <v>2386</v>
      </c>
      <c r="G232" s="129" t="s">
        <v>2387</v>
      </c>
      <c r="H232" s="198" t="s">
        <v>2346</v>
      </c>
      <c r="I232" s="198" t="s">
        <v>1007</v>
      </c>
      <c r="J232" s="198" t="s">
        <v>2388</v>
      </c>
      <c r="K232" s="198" t="s">
        <v>1008</v>
      </c>
      <c r="L232" s="198" t="s">
        <v>2389</v>
      </c>
      <c r="M232" s="198" t="s">
        <v>2346</v>
      </c>
      <c r="N232" s="198" t="s">
        <v>2346</v>
      </c>
    </row>
    <row r="233" spans="1:14" hidden="1">
      <c r="A233" s="198" t="s">
        <v>2390</v>
      </c>
      <c r="B233" s="198" t="s">
        <v>1009</v>
      </c>
      <c r="C233" s="198" t="s">
        <v>2390</v>
      </c>
      <c r="D233" s="198" t="s">
        <v>1010</v>
      </c>
      <c r="E233" s="198" t="s">
        <v>1011</v>
      </c>
      <c r="F233" s="198" t="s">
        <v>1012</v>
      </c>
      <c r="G233" s="198" t="s">
        <v>1013</v>
      </c>
      <c r="H233" s="198" t="s">
        <v>2346</v>
      </c>
      <c r="I233" s="198" t="s">
        <v>1014</v>
      </c>
      <c r="J233" s="198" t="s">
        <v>2346</v>
      </c>
      <c r="K233" s="198" t="s">
        <v>1015</v>
      </c>
      <c r="L233" s="198" t="s">
        <v>1016</v>
      </c>
      <c r="M233" s="198" t="s">
        <v>2346</v>
      </c>
      <c r="N233" s="198" t="s">
        <v>2346</v>
      </c>
    </row>
    <row r="234" spans="1:14" hidden="1">
      <c r="A234" s="198" t="s">
        <v>2391</v>
      </c>
      <c r="B234" s="198" t="s">
        <v>1017</v>
      </c>
      <c r="C234" s="198" t="s">
        <v>2391</v>
      </c>
      <c r="D234" s="198" t="s">
        <v>1018</v>
      </c>
      <c r="E234" s="198" t="s">
        <v>2392</v>
      </c>
      <c r="F234" s="198" t="s">
        <v>2393</v>
      </c>
      <c r="G234" s="129" t="s">
        <v>2394</v>
      </c>
      <c r="H234" s="198" t="s">
        <v>2346</v>
      </c>
      <c r="I234" s="198" t="s">
        <v>1019</v>
      </c>
      <c r="J234" s="198" t="s">
        <v>2395</v>
      </c>
      <c r="K234" s="198" t="s">
        <v>2346</v>
      </c>
      <c r="L234" s="198" t="s">
        <v>2346</v>
      </c>
      <c r="M234" s="198" t="s">
        <v>2346</v>
      </c>
      <c r="N234" s="198" t="s">
        <v>2346</v>
      </c>
    </row>
    <row r="235" spans="1:14" hidden="1">
      <c r="A235" s="198" t="s">
        <v>2391</v>
      </c>
      <c r="B235" s="198" t="s">
        <v>1110</v>
      </c>
      <c r="C235" s="198" t="s">
        <v>2391</v>
      </c>
      <c r="D235" s="198" t="s">
        <v>1018</v>
      </c>
      <c r="E235" s="198" t="s">
        <v>2392</v>
      </c>
      <c r="F235" s="198" t="s">
        <v>2393</v>
      </c>
      <c r="G235" s="129" t="s">
        <v>2396</v>
      </c>
      <c r="H235" s="198" t="s">
        <v>2346</v>
      </c>
      <c r="I235" s="198" t="s">
        <v>1019</v>
      </c>
      <c r="J235" s="198" t="s">
        <v>2395</v>
      </c>
      <c r="K235" s="198" t="s">
        <v>1111</v>
      </c>
      <c r="L235" s="198" t="s">
        <v>2397</v>
      </c>
      <c r="M235" s="198" t="s">
        <v>2346</v>
      </c>
      <c r="N235" s="198" t="s">
        <v>2346</v>
      </c>
    </row>
    <row r="236" spans="1:14" hidden="1">
      <c r="A236" s="198" t="s">
        <v>2398</v>
      </c>
      <c r="B236" s="198" t="s">
        <v>1020</v>
      </c>
      <c r="C236" s="198" t="s">
        <v>2398</v>
      </c>
      <c r="D236" s="198" t="s">
        <v>1021</v>
      </c>
      <c r="E236" s="198" t="s">
        <v>2399</v>
      </c>
      <c r="F236" s="198" t="s">
        <v>2400</v>
      </c>
      <c r="G236" s="129" t="s">
        <v>2401</v>
      </c>
      <c r="H236" s="198" t="s">
        <v>2346</v>
      </c>
      <c r="I236" s="198" t="s">
        <v>1022</v>
      </c>
      <c r="J236" s="198" t="s">
        <v>2402</v>
      </c>
      <c r="K236" s="198" t="s">
        <v>1023</v>
      </c>
      <c r="L236" s="198" t="s">
        <v>2346</v>
      </c>
      <c r="M236" s="198" t="s">
        <v>1024</v>
      </c>
      <c r="N236" s="198" t="s">
        <v>2346</v>
      </c>
    </row>
    <row r="237" spans="1:14" hidden="1">
      <c r="A237" s="198" t="s">
        <v>2403</v>
      </c>
      <c r="B237" s="198" t="s">
        <v>1025</v>
      </c>
      <c r="C237" s="198" t="s">
        <v>2403</v>
      </c>
      <c r="D237" s="198" t="s">
        <v>1026</v>
      </c>
      <c r="E237" s="198" t="s">
        <v>2404</v>
      </c>
      <c r="F237" s="198" t="s">
        <v>1027</v>
      </c>
      <c r="G237" s="198" t="s">
        <v>1028</v>
      </c>
      <c r="H237" s="198" t="s">
        <v>2346</v>
      </c>
      <c r="I237" s="198" t="s">
        <v>1029</v>
      </c>
      <c r="J237" s="198" t="s">
        <v>2405</v>
      </c>
      <c r="K237" s="198" t="s">
        <v>1030</v>
      </c>
      <c r="L237" s="198" t="s">
        <v>2406</v>
      </c>
      <c r="M237" s="198" t="s">
        <v>2346</v>
      </c>
      <c r="N237" s="198" t="s">
        <v>2346</v>
      </c>
    </row>
    <row r="238" spans="1:14" hidden="1">
      <c r="A238" s="198" t="s">
        <v>2407</v>
      </c>
      <c r="B238" s="198" t="s">
        <v>2408</v>
      </c>
      <c r="C238" s="198" t="s">
        <v>2407</v>
      </c>
      <c r="D238" s="198" t="s">
        <v>2409</v>
      </c>
      <c r="E238" s="198" t="s">
        <v>2410</v>
      </c>
      <c r="F238" s="198" t="s">
        <v>2410</v>
      </c>
      <c r="G238" s="129" t="s">
        <v>2411</v>
      </c>
      <c r="H238" s="198" t="s">
        <v>2346</v>
      </c>
      <c r="I238" s="198" t="s">
        <v>2412</v>
      </c>
      <c r="J238" s="198" t="s">
        <v>2413</v>
      </c>
      <c r="K238" s="198" t="s">
        <v>2346</v>
      </c>
      <c r="L238" s="198" t="s">
        <v>2346</v>
      </c>
      <c r="M238" s="198" t="s">
        <v>2346</v>
      </c>
      <c r="N238" s="198" t="s">
        <v>2346</v>
      </c>
    </row>
    <row r="239" spans="1:14" hidden="1">
      <c r="A239" s="198" t="s">
        <v>2414</v>
      </c>
      <c r="B239" s="198" t="s">
        <v>1031</v>
      </c>
      <c r="C239" s="198" t="s">
        <v>2414</v>
      </c>
      <c r="D239" s="198" t="s">
        <v>1032</v>
      </c>
      <c r="E239" s="198" t="s">
        <v>2415</v>
      </c>
      <c r="F239" s="198" t="s">
        <v>2416</v>
      </c>
      <c r="G239" s="129" t="s">
        <v>2417</v>
      </c>
      <c r="H239" s="198" t="s">
        <v>2346</v>
      </c>
      <c r="I239" s="198" t="s">
        <v>1033</v>
      </c>
      <c r="J239" s="198" t="s">
        <v>2418</v>
      </c>
      <c r="K239" s="198" t="s">
        <v>2346</v>
      </c>
      <c r="L239" s="198" t="s">
        <v>2346</v>
      </c>
      <c r="M239" s="198" t="s">
        <v>2346</v>
      </c>
      <c r="N239" s="198" t="s">
        <v>2346</v>
      </c>
    </row>
    <row r="240" spans="1:14" hidden="1">
      <c r="A240" s="198" t="s">
        <v>2419</v>
      </c>
      <c r="B240" s="198" t="s">
        <v>1034</v>
      </c>
      <c r="C240" s="198" t="s">
        <v>2419</v>
      </c>
      <c r="D240" s="198" t="s">
        <v>1035</v>
      </c>
      <c r="E240" s="198" t="s">
        <v>2420</v>
      </c>
      <c r="F240" s="198" t="s">
        <v>2421</v>
      </c>
      <c r="G240" s="129" t="s">
        <v>2422</v>
      </c>
      <c r="H240" s="198" t="s">
        <v>2346</v>
      </c>
      <c r="I240" s="198" t="s">
        <v>1036</v>
      </c>
      <c r="J240" s="198" t="s">
        <v>2423</v>
      </c>
      <c r="K240" s="198" t="s">
        <v>2346</v>
      </c>
      <c r="L240" s="198" t="s">
        <v>2346</v>
      </c>
      <c r="M240" s="198" t="s">
        <v>2346</v>
      </c>
      <c r="N240" s="198" t="s">
        <v>2346</v>
      </c>
    </row>
    <row r="241" spans="1:14" hidden="1">
      <c r="A241" s="198" t="s">
        <v>2424</v>
      </c>
      <c r="B241" s="198" t="s">
        <v>1037</v>
      </c>
      <c r="C241" s="198" t="s">
        <v>2424</v>
      </c>
      <c r="D241" s="198" t="s">
        <v>1038</v>
      </c>
      <c r="E241" s="198" t="s">
        <v>2425</v>
      </c>
      <c r="F241" s="198" t="s">
        <v>2426</v>
      </c>
      <c r="G241" s="198" t="s">
        <v>1039</v>
      </c>
      <c r="H241" s="198" t="s">
        <v>2346</v>
      </c>
      <c r="I241" s="198" t="s">
        <v>1040</v>
      </c>
      <c r="J241" s="198" t="s">
        <v>2427</v>
      </c>
      <c r="K241" s="198" t="s">
        <v>2346</v>
      </c>
      <c r="L241" s="198" t="s">
        <v>2346</v>
      </c>
      <c r="M241" s="198" t="s">
        <v>2346</v>
      </c>
      <c r="N241" s="198" t="s">
        <v>2346</v>
      </c>
    </row>
    <row r="242" spans="1:14" hidden="1">
      <c r="A242" s="198" t="s">
        <v>2428</v>
      </c>
      <c r="B242" s="198" t="s">
        <v>1041</v>
      </c>
      <c r="C242" s="198" t="s">
        <v>2428</v>
      </c>
      <c r="D242" s="198" t="s">
        <v>1042</v>
      </c>
      <c r="E242" s="198" t="s">
        <v>2429</v>
      </c>
      <c r="F242" s="198" t="s">
        <v>2430</v>
      </c>
      <c r="G242" s="129" t="s">
        <v>2431</v>
      </c>
      <c r="H242" s="198" t="s">
        <v>2346</v>
      </c>
      <c r="I242" s="198" t="s">
        <v>1043</v>
      </c>
      <c r="J242" s="198" t="s">
        <v>2432</v>
      </c>
      <c r="K242" s="198" t="s">
        <v>2346</v>
      </c>
      <c r="L242" s="198" t="s">
        <v>2346</v>
      </c>
      <c r="M242" s="198" t="s">
        <v>2346</v>
      </c>
      <c r="N242" s="198" t="s">
        <v>2346</v>
      </c>
    </row>
    <row r="243" spans="1:14" hidden="1">
      <c r="A243" s="198" t="s">
        <v>1649</v>
      </c>
      <c r="B243" s="198" t="s">
        <v>1044</v>
      </c>
      <c r="C243" s="198" t="s">
        <v>1649</v>
      </c>
      <c r="D243" s="198" t="s">
        <v>1045</v>
      </c>
      <c r="E243" s="198" t="s">
        <v>1046</v>
      </c>
      <c r="F243" s="198" t="s">
        <v>1047</v>
      </c>
      <c r="G243" s="198" t="s">
        <v>1048</v>
      </c>
      <c r="H243" s="129" t="s">
        <v>1650</v>
      </c>
      <c r="I243" s="198" t="s">
        <v>1049</v>
      </c>
      <c r="J243" s="198" t="s">
        <v>1050</v>
      </c>
      <c r="K243" s="198" t="s">
        <v>1651</v>
      </c>
      <c r="L243" s="198" t="s">
        <v>1651</v>
      </c>
      <c r="M243" s="198" t="s">
        <v>1651</v>
      </c>
      <c r="N243" s="198" t="s">
        <v>1651</v>
      </c>
    </row>
    <row r="244" spans="1:14" hidden="1">
      <c r="A244" s="198" t="s">
        <v>2433</v>
      </c>
      <c r="B244" s="198" t="s">
        <v>1051</v>
      </c>
      <c r="C244" s="198" t="s">
        <v>2433</v>
      </c>
      <c r="D244" s="198" t="s">
        <v>1052</v>
      </c>
      <c r="E244" s="198" t="s">
        <v>2434</v>
      </c>
      <c r="F244" s="198" t="s">
        <v>2435</v>
      </c>
      <c r="G244" s="129" t="s">
        <v>2436</v>
      </c>
      <c r="H244" s="199"/>
      <c r="I244" s="198" t="s">
        <v>1053</v>
      </c>
      <c r="J244" s="198" t="s">
        <v>2437</v>
      </c>
      <c r="K244" s="198" t="s">
        <v>2346</v>
      </c>
      <c r="L244" s="198" t="s">
        <v>2346</v>
      </c>
      <c r="M244" s="198" t="s">
        <v>2346</v>
      </c>
      <c r="N244" s="198" t="s">
        <v>2346</v>
      </c>
    </row>
    <row r="245" spans="1:14" hidden="1">
      <c r="A245" s="198" t="s">
        <v>1652</v>
      </c>
      <c r="B245" s="198" t="s">
        <v>1054</v>
      </c>
      <c r="C245" s="198" t="s">
        <v>1653</v>
      </c>
      <c r="D245" s="198" t="s">
        <v>1055</v>
      </c>
      <c r="E245" s="198" t="s">
        <v>1654</v>
      </c>
      <c r="F245" s="198" t="s">
        <v>1655</v>
      </c>
      <c r="G245" s="129" t="s">
        <v>1656</v>
      </c>
      <c r="H245" s="198" t="s">
        <v>1651</v>
      </c>
      <c r="I245" s="198" t="s">
        <v>1657</v>
      </c>
      <c r="J245" s="198" t="s">
        <v>1658</v>
      </c>
      <c r="K245" s="198" t="s">
        <v>1659</v>
      </c>
      <c r="L245" s="198" t="s">
        <v>1660</v>
      </c>
      <c r="M245" s="198" t="s">
        <v>1651</v>
      </c>
      <c r="N245" s="198" t="s">
        <v>1651</v>
      </c>
    </row>
    <row r="246" spans="1:14" hidden="1">
      <c r="A246" s="198" t="s">
        <v>2438</v>
      </c>
      <c r="B246" s="198" t="s">
        <v>1056</v>
      </c>
      <c r="C246" s="198" t="s">
        <v>2438</v>
      </c>
      <c r="D246" s="198" t="s">
        <v>1057</v>
      </c>
      <c r="E246" s="198" t="s">
        <v>1058</v>
      </c>
      <c r="F246" s="198" t="s">
        <v>1059</v>
      </c>
      <c r="G246" s="198" t="s">
        <v>1060</v>
      </c>
      <c r="H246" s="198" t="s">
        <v>2346</v>
      </c>
      <c r="I246" s="198" t="s">
        <v>1061</v>
      </c>
      <c r="J246" s="198" t="s">
        <v>1062</v>
      </c>
      <c r="K246" s="198" t="s">
        <v>2346</v>
      </c>
      <c r="L246" s="198" t="s">
        <v>2346</v>
      </c>
      <c r="M246" s="198" t="s">
        <v>2346</v>
      </c>
      <c r="N246" s="198" t="s">
        <v>2346</v>
      </c>
    </row>
    <row r="247" spans="1:14" hidden="1">
      <c r="A247" s="198" t="s">
        <v>2439</v>
      </c>
      <c r="B247" s="198" t="s">
        <v>2440</v>
      </c>
      <c r="C247" s="198" t="s">
        <v>2439</v>
      </c>
      <c r="D247" s="198" t="s">
        <v>1063</v>
      </c>
      <c r="E247" s="198" t="s">
        <v>1064</v>
      </c>
      <c r="F247" s="198" t="s">
        <v>1064</v>
      </c>
      <c r="G247" s="198" t="s">
        <v>1065</v>
      </c>
      <c r="H247" s="198" t="s">
        <v>2346</v>
      </c>
      <c r="I247" s="198" t="s">
        <v>1066</v>
      </c>
      <c r="J247" s="198" t="s">
        <v>1067</v>
      </c>
      <c r="K247" s="198" t="s">
        <v>2346</v>
      </c>
      <c r="L247" s="198" t="s">
        <v>2346</v>
      </c>
      <c r="M247" s="198" t="s">
        <v>2346</v>
      </c>
      <c r="N247" s="198" t="s">
        <v>2346</v>
      </c>
    </row>
    <row r="248" spans="1:14" hidden="1">
      <c r="A248" s="198" t="s">
        <v>1661</v>
      </c>
      <c r="B248" s="198" t="s">
        <v>1068</v>
      </c>
      <c r="C248" s="198" t="s">
        <v>1661</v>
      </c>
      <c r="D248" s="198" t="s">
        <v>1069</v>
      </c>
      <c r="E248" s="198" t="s">
        <v>1662</v>
      </c>
      <c r="F248" s="198" t="s">
        <v>1663</v>
      </c>
      <c r="G248" s="129" t="s">
        <v>1664</v>
      </c>
      <c r="H248" s="198" t="s">
        <v>1651</v>
      </c>
      <c r="I248" s="198" t="s">
        <v>1070</v>
      </c>
      <c r="J248" s="198" t="s">
        <v>1665</v>
      </c>
      <c r="K248" s="198" t="s">
        <v>1666</v>
      </c>
      <c r="L248" s="198" t="s">
        <v>1667</v>
      </c>
      <c r="M248" s="198" t="s">
        <v>1667</v>
      </c>
      <c r="N248" s="198" t="s">
        <v>1667</v>
      </c>
    </row>
    <row r="249" spans="1:14" hidden="1">
      <c r="A249" s="198" t="s">
        <v>1668</v>
      </c>
      <c r="B249" s="198" t="s">
        <v>1071</v>
      </c>
      <c r="C249" s="198" t="s">
        <v>1668</v>
      </c>
      <c r="D249" s="198" t="s">
        <v>1072</v>
      </c>
      <c r="E249" s="198" t="s">
        <v>1073</v>
      </c>
      <c r="F249" s="198" t="s">
        <v>1074</v>
      </c>
      <c r="G249" s="198" t="s">
        <v>1075</v>
      </c>
      <c r="H249" s="198" t="s">
        <v>1667</v>
      </c>
      <c r="I249" s="198" t="s">
        <v>1076</v>
      </c>
      <c r="J249" s="198" t="s">
        <v>1669</v>
      </c>
      <c r="K249" s="198" t="s">
        <v>1667</v>
      </c>
      <c r="L249" s="198" t="s">
        <v>1667</v>
      </c>
      <c r="M249" s="198" t="s">
        <v>1667</v>
      </c>
      <c r="N249" s="198" t="s">
        <v>1667</v>
      </c>
    </row>
    <row r="250" spans="1:14" hidden="1">
      <c r="A250" s="198" t="s">
        <v>1670</v>
      </c>
      <c r="B250" s="198" t="s">
        <v>1671</v>
      </c>
      <c r="C250" s="198" t="s">
        <v>1672</v>
      </c>
      <c r="D250" s="198" t="s">
        <v>1673</v>
      </c>
      <c r="E250" s="198" t="s">
        <v>1674</v>
      </c>
      <c r="F250" s="198" t="s">
        <v>1675</v>
      </c>
      <c r="G250" s="129" t="s">
        <v>1676</v>
      </c>
      <c r="H250" s="198" t="s">
        <v>1667</v>
      </c>
      <c r="I250" s="198" t="s">
        <v>1677</v>
      </c>
      <c r="J250" s="198" t="s">
        <v>1678</v>
      </c>
      <c r="K250" s="198" t="s">
        <v>1667</v>
      </c>
      <c r="L250" s="198" t="s">
        <v>1667</v>
      </c>
      <c r="M250" s="198" t="s">
        <v>1667</v>
      </c>
      <c r="N250" s="198" t="s">
        <v>1667</v>
      </c>
    </row>
    <row r="251" spans="1:14" hidden="1">
      <c r="A251" s="198" t="s">
        <v>2441</v>
      </c>
      <c r="B251" s="198" t="s">
        <v>2442</v>
      </c>
      <c r="C251" s="198" t="s">
        <v>2441</v>
      </c>
      <c r="D251" s="200" t="s">
        <v>1077</v>
      </c>
      <c r="E251" s="200" t="s">
        <v>2443</v>
      </c>
      <c r="F251" s="200" t="s">
        <v>1078</v>
      </c>
      <c r="G251" s="198" t="s">
        <v>1079</v>
      </c>
      <c r="H251" s="198" t="s">
        <v>2346</v>
      </c>
      <c r="I251" s="198" t="s">
        <v>2444</v>
      </c>
      <c r="J251" s="198" t="s">
        <v>2445</v>
      </c>
      <c r="K251" s="198" t="s">
        <v>2346</v>
      </c>
      <c r="L251" s="198" t="s">
        <v>2346</v>
      </c>
      <c r="M251" s="198" t="s">
        <v>2346</v>
      </c>
      <c r="N251" s="198" t="s">
        <v>2346</v>
      </c>
    </row>
    <row r="252" spans="1:14" hidden="1">
      <c r="A252" s="198" t="s">
        <v>2446</v>
      </c>
      <c r="B252" s="198" t="s">
        <v>1080</v>
      </c>
      <c r="C252" s="198" t="s">
        <v>2446</v>
      </c>
      <c r="D252" s="200" t="s">
        <v>1081</v>
      </c>
      <c r="E252" s="200" t="s">
        <v>2447</v>
      </c>
      <c r="F252" s="200" t="s">
        <v>2448</v>
      </c>
      <c r="G252" s="129" t="s">
        <v>2449</v>
      </c>
      <c r="H252" s="198" t="s">
        <v>2346</v>
      </c>
      <c r="I252" s="198" t="s">
        <v>1082</v>
      </c>
      <c r="J252" s="198" t="s">
        <v>2450</v>
      </c>
      <c r="K252" s="198" t="s">
        <v>2346</v>
      </c>
      <c r="L252" s="198" t="s">
        <v>2346</v>
      </c>
      <c r="M252" s="198" t="s">
        <v>2346</v>
      </c>
      <c r="N252" s="198" t="s">
        <v>2346</v>
      </c>
    </row>
    <row r="253" spans="1:14" hidden="1">
      <c r="A253" s="198" t="s">
        <v>2451</v>
      </c>
      <c r="B253" s="198" t="s">
        <v>1083</v>
      </c>
      <c r="C253" s="198" t="s">
        <v>2451</v>
      </c>
      <c r="D253" s="198" t="s">
        <v>1084</v>
      </c>
      <c r="E253" s="198" t="s">
        <v>2452</v>
      </c>
      <c r="F253" s="198" t="s">
        <v>2453</v>
      </c>
      <c r="G253" s="129" t="s">
        <v>2454</v>
      </c>
      <c r="H253" s="198" t="s">
        <v>2346</v>
      </c>
      <c r="I253" s="198" t="s">
        <v>1085</v>
      </c>
      <c r="J253" s="198" t="s">
        <v>2455</v>
      </c>
      <c r="K253" s="198" t="s">
        <v>2346</v>
      </c>
      <c r="L253" s="198" t="s">
        <v>2346</v>
      </c>
      <c r="M253" s="198" t="s">
        <v>2346</v>
      </c>
      <c r="N253" s="198" t="s">
        <v>2346</v>
      </c>
    </row>
    <row r="254" spans="1:14" hidden="1">
      <c r="A254" s="198" t="s">
        <v>1679</v>
      </c>
      <c r="B254" s="198" t="s">
        <v>1680</v>
      </c>
      <c r="C254" s="198" t="s">
        <v>1679</v>
      </c>
      <c r="D254" s="200" t="s">
        <v>1086</v>
      </c>
      <c r="E254" s="200" t="s">
        <v>1681</v>
      </c>
      <c r="F254" s="198" t="s">
        <v>1667</v>
      </c>
      <c r="G254" s="129" t="s">
        <v>1682</v>
      </c>
      <c r="H254" s="198" t="s">
        <v>1667</v>
      </c>
      <c r="I254" s="198" t="s">
        <v>1683</v>
      </c>
      <c r="J254" s="198" t="s">
        <v>1684</v>
      </c>
      <c r="K254" s="198" t="s">
        <v>1667</v>
      </c>
      <c r="L254" s="198" t="s">
        <v>1667</v>
      </c>
      <c r="M254" s="198" t="s">
        <v>1667</v>
      </c>
      <c r="N254" s="198" t="s">
        <v>1667</v>
      </c>
    </row>
    <row r="255" spans="1:14" hidden="1">
      <c r="A255" s="198" t="s">
        <v>1685</v>
      </c>
      <c r="B255" s="198" t="s">
        <v>89</v>
      </c>
      <c r="C255" s="198" t="s">
        <v>1685</v>
      </c>
      <c r="D255" s="200" t="s">
        <v>90</v>
      </c>
      <c r="E255" s="200" t="s">
        <v>1686</v>
      </c>
      <c r="F255" s="200" t="s">
        <v>1687</v>
      </c>
      <c r="G255" s="129" t="s">
        <v>1688</v>
      </c>
      <c r="H255" s="198" t="s">
        <v>1667</v>
      </c>
      <c r="I255" s="198" t="s">
        <v>91</v>
      </c>
      <c r="J255" s="198" t="s">
        <v>1689</v>
      </c>
      <c r="K255" s="198" t="s">
        <v>100</v>
      </c>
      <c r="L255" s="198" t="s">
        <v>1690</v>
      </c>
      <c r="M255" s="198" t="s">
        <v>1667</v>
      </c>
      <c r="N255" s="198" t="s">
        <v>1667</v>
      </c>
    </row>
    <row r="256" spans="1:14" hidden="1">
      <c r="A256" s="198" t="s">
        <v>1900</v>
      </c>
      <c r="B256" s="198" t="s">
        <v>1901</v>
      </c>
      <c r="C256" s="198" t="s">
        <v>1900</v>
      </c>
      <c r="D256" s="198" t="s">
        <v>1087</v>
      </c>
      <c r="E256" s="198" t="s">
        <v>1902</v>
      </c>
      <c r="F256" s="198" t="s">
        <v>1667</v>
      </c>
      <c r="G256" s="129" t="s">
        <v>1903</v>
      </c>
      <c r="H256" s="198" t="s">
        <v>1667</v>
      </c>
      <c r="I256" s="198" t="s">
        <v>1088</v>
      </c>
      <c r="J256" s="198" t="s">
        <v>1904</v>
      </c>
      <c r="K256" s="198" t="s">
        <v>1667</v>
      </c>
      <c r="L256" s="198" t="s">
        <v>1667</v>
      </c>
      <c r="M256" s="198" t="s">
        <v>1667</v>
      </c>
      <c r="N256" s="198" t="s">
        <v>1667</v>
      </c>
    </row>
  </sheetData>
  <sheetProtection password="C7CB" sheet="1" objects="1" scenarios="1"/>
  <sortState ref="A2:N256">
    <sortCondition ref="A1"/>
  </sortState>
  <phoneticPr fontId="8"/>
  <dataValidations count="2">
    <dataValidation imeMode="off" allowBlank="1" showInputMessage="1" showErrorMessage="1" sqref="E257:H65290 N253:N65290 L253:L65290 J253:J65290 N1:N10 C1:C4 J1:J2 E1:H4 L1:L2 A1:A4 C257:C65290 A253:A65290 M112 I112:K112 F85 C240:C247 E255:H255 G218 E147:F147 E153:F153 H153 E158:G158 H166 E160:H163 E164:F164 E166:F166 E165:H165 H232 E232:F232 E175:F175 F141 E113:H115 L4 E138:H139 C138:C141 E6:H10 L11:N11 L6:L10 E11:G11 E148:H148 J6:J14 A6:A14 C6:C14 E12:H14 H147 H15:H16 E142:H146 J17 E17:H17 A17 C17 E167:H174 E154:H157 E19:H24 H25 C19:C31 A19:A31 E26:H33 H159 E159:F159 E176:H180 E150:H152 C143:C170 E86:G110 J138:J173 G35:G37 E34:F39 G39 C172:C181 H34:H40 E40:G40 E41:H41 E219:H229 E42:F44 H42:H44 N12:N45 E45:H46 E47:F47 H47 E48:H53 E54:F54 H216:H218 E216:F218 E182:H215 C183:C229 A138:A229 L175:L228 J175:J229 N138:N228 H54 E253:G254 E55:H57 C253:C255 H58 H252:H253 E58:F58 G59 E59 E234:H234 C249:C251 E236:H251 A231:A251 C231:C238 C33:C61 A33:A61 E60:H61 E231:H231 N231:N251 J231:J251 L231:L251 F62 E125:H136 C125:C136 E256:G256 E63:G63 H62:H63 E78:G84 H78:H98 E64:H66 L12:L66 N47:N66 E67:G68 E111:E112 F111:G111 J113:J136 E116:G124 H116:H123 H100:H104 L74:L97 L99:L136 N74:N136 N68:N72 L68:L72 H106:H112 J19:J111 C63:C84 C86:C123 A63:A136 E69:H77 L138:L173"/>
    <dataValidation imeMode="hiragana" allowBlank="1" showInputMessage="1" showErrorMessage="1" sqref="D253:D65290 K253:K65290 B257:B65290 M1:M10 B1:B4 I1:I3 D1:D4 K1:K4 I253:I65290 M253:M65290 L98:M98 B236:B238 B240:B247 J174 L3 L174 J3 D138:D139 B138:B141 D6:D14 I6:I14 B6:B14 D142:D148 I17 D17 B17 D19:D24 B19:B24 B165:B170 B26:B31 D26:D31 B143:B163 D150:D180 B172:B181 M12:M45 D182:D229 B183:B229 M138:M228 I138:I229 B95:B111 D33:D55 B253:B255 B33:B58 D234 B249:B251 D236:D251 D231:D232 B231:B233 I231:I251 I19:I61 B60:B61 D57:D61 M231:M251 K231:K251 B125:B136 K6:K66 M47:M66 K113:K136 I113:I136 M113:M136 B113:B123 M74:M97 M99:M111 K74:K111 K68:K72 M68:M72 I63:I111 D63:D84 D86:D136 B63:B93 K138:K228"/>
  </dataValidations>
  <hyperlinks>
    <hyperlink ref="G139" r:id="rId1" display="hsrk5252@bb.tvs12.jp"/>
    <hyperlink ref="G108" r:id="rId2" display="msufc_u12_u15@yahoo.co.jp"/>
    <hyperlink ref="G41" r:id="rId3" display="i5sata82722@docomo.ne.jp"/>
    <hyperlink ref="G46" r:id="rId4" display="tabara-shunsuke@masuda-school.ed.jp"/>
    <hyperlink ref="G107" r:id="rId5" display="arriba_fc@yahoo.co.jp"/>
    <hyperlink ref="G140" r:id="rId6" display="reefjapan4173@gmail.com"/>
    <hyperlink ref="H191" r:id="rId7" display="r-sakoya@k-sapo.com"/>
    <hyperlink ref="G248" r:id="rId8" display="yoshida06fukuoka@yahoo.co.jp"/>
    <hyperlink ref="G125" r:id="rId9" display="j27@nagasaki-city.ed.jp"/>
    <hyperlink ref="H193" r:id="rId10" display="kanoya@taiyo-sports.com"/>
    <hyperlink ref="G193" r:id="rId11" display="hideya.pc1022@outlook.jp"/>
    <hyperlink ref="G163" r:id="rId12" display="football2012kumamoto@yahoo.co.jp"/>
    <hyperlink ref="G212" r:id="rId13" display="yuyu10.10mum@ezweb.ne.jp"/>
    <hyperlink ref="G138" r:id="rId14" display="travo.obuchi@gmail.com"/>
    <hyperlink ref="H66" r:id="rId15" display="ptjunchan@gmail.com"/>
    <hyperlink ref="G66" r:id="rId16" display="ptjunchan@yahoo.co.jp"/>
    <hyperlink ref="G232" r:id="rId17" display="fcenable@yahoo.co.jp"/>
    <hyperlink ref="G229" r:id="rId18" display="match.made.in.heaven.haru0401@gmail.com"/>
    <hyperlink ref="G228" r:id="rId19" display="masateru.k1107@gmail.com"/>
    <hyperlink ref="G213" r:id="rId20" display="icsoccer@izumi.ac.jp"/>
    <hyperlink ref="G198" r:id="rId21" display="ta19930104@icloud.com"/>
    <hyperlink ref="G199" r:id="rId22" display="kyoutou@togo-j.edu.satsumasendai.jp"/>
    <hyperlink ref="G196" r:id="rId23" display="johnny.ku---ma@live.jp"/>
    <hyperlink ref="H186" r:id="rId24" display="fumi040312dfc@i.softbank.jp"/>
    <hyperlink ref="G186" r:id="rId25" display="c209huen@keinet.com"/>
    <hyperlink ref="G98" r:id="rId26" display="4301ja@miyazaki-c-ed.jp"/>
    <hyperlink ref="G77" r:id="rId27" display="sumiyoshi-c-50@mcnet.ed.jp"/>
    <hyperlink ref="G74" r:id="rId28" display="va5u@live.jp"/>
    <hyperlink ref="G71" r:id="rId29" display="e-minami@cts-net.ne.jp"/>
    <hyperlink ref="G58" r:id="rId30" display="info@catiolla.com"/>
    <hyperlink ref="G51" r:id="rId31" display="jhs-sencho@yatsushiro.jp"/>
    <hyperlink ref="H47" r:id="rId32" display="oyanojhs@edu.kamiamakusa-city.jp"/>
    <hyperlink ref="G47" r:id="rId33" display="wjbyp028@ybb.ne.jp"/>
    <hyperlink ref="G45" r:id="rId34" display="dekoponn82@yahoo.co.jp"/>
    <hyperlink ref="G37" r:id="rId35" display="noritanaka4496@gmail.com"/>
    <hyperlink ref="G21" r:id="rId36" display="mc02@io.ocn.nejp"/>
    <hyperlink ref="G2" r:id="rId37" display="reihoku-jhtr@reihoku-tkumamoto-sgn.jp"/>
    <hyperlink ref="G173" r:id="rId38" display="rararasheen06@yahoo.co.jp"/>
    <hyperlink ref="G167" r:id="rId39" display="puente20131412@gmail.com"/>
    <hyperlink ref="G154" r:id="rId40" display="moaissjp@yahoo.co.jp"/>
    <hyperlink ref="G146" r:id="rId41" display="gottin@utopia.ocn.ne.jp"/>
    <hyperlink ref="G120" r:id="rId42" display="yuyuken3975@yahoo.co.jp"/>
    <hyperlink ref="G113" r:id="rId43" display="tanamachi1014@yahoo.co.jp"/>
    <hyperlink ref="G255" r:id="rId44" display="peladaokawa@gmail.com"/>
    <hyperlink ref="G179" r:id="rId45" display="granrossa2011@hb.tp1.jp"/>
    <hyperlink ref="G152" r:id="rId46" display="sigeyumikota1996@kyi.biglobe.ne.jp"/>
    <hyperlink ref="G87" r:id="rId47" display="kondou-takay@esnet.ed.jp"/>
    <hyperlink ref="G88" r:id="rId48" display="murakami@sun-oike.co.jp"/>
    <hyperlink ref="G81" r:id="rId49" display="a.iwasaki@tosa.ed.jp"/>
    <hyperlink ref="H79" r:id="rId50" display="kb164idtsa@docomo.ne.jp"/>
    <hyperlink ref="G79" r:id="rId51" display="kb164idtsa@ybb.ne.jp"/>
    <hyperlink ref="G59" r:id="rId52" display="luz.fc.2010@gmail.com"/>
    <hyperlink ref="G25" r:id="rId53" display="yabunaka@avenidasol.org"/>
    <hyperlink ref="G24" r:id="rId54" display="hero@e-ml.net"/>
    <hyperlink ref="G29" r:id="rId55" display="nfcosaka1993@yahoo.co.jp"/>
    <hyperlink ref="G35" r:id="rId56" display="solceu@leto.eonet.ne.jp"/>
    <hyperlink ref="G43" r:id="rId57" display="tanaka-mitsuru@masuda-school.ed.jp"/>
    <hyperlink ref="G11" r:id="rId58" display="maegawa@junior-yokohama.co.jp"/>
    <hyperlink ref="G230" r:id="rId59" display="paffgk@yahoo.co.jp"/>
    <hyperlink ref="G224" r:id="rId60" display="hayato-soccer2014@yahoo.co.jp"/>
    <hyperlink ref="G106" r:id="rId61" display="koyu.soccerland@gmail.com"/>
    <hyperlink ref="G93" r:id="rId62" display="m0j0g0@yahoo.co.jp"/>
    <hyperlink ref="G90" r:id="rId63" display="ohtsuka-c-54@mcnet.ed.jp"/>
    <hyperlink ref="G101" r:id="rId64" display="qqms4xx9k@dune.ocn.ne.jp"/>
    <hyperlink ref="G89" r:id="rId65" display="gejigeji0605@yahoo.co.jp"/>
    <hyperlink ref="G82" r:id="rId66" display="ventonovafc@gmail.com"/>
    <hyperlink ref="H104" r:id="rId67" display="fnfc@i.softbank.jp"/>
    <hyperlink ref="G67" r:id="rId68" display="takashi.minerba@nifty.com"/>
    <hyperlink ref="G158" r:id="rId69" display="s.harada713@gmail.com"/>
    <hyperlink ref="G168" r:id="rId70" display="forte_fc_kumamoto@yahoo.co.jp"/>
    <hyperlink ref="G44" r:id="rId71" display="king.hong5151@gmail.com"/>
    <hyperlink ref="G128" r:id="rId72" display="nagasakidream11@yahoo.co.jp"/>
    <hyperlink ref="G135" r:id="rId73" display="snailisahaya@yahoo.co.jp"/>
    <hyperlink ref="G118" r:id="rId74" display="niiyan0820no4@yahoo.co.jp"/>
    <hyperlink ref="G149" r:id="rId75" display="f.c.a.holyground@gmail.com"/>
    <hyperlink ref="G197" r:id="rId76" display="nakatalupin@me.com"/>
    <hyperlink ref="G208" r:id="rId77" display="sm2112235@eco.ocn.ne.jp"/>
    <hyperlink ref="G245" r:id="rId78" display="baba-y795@town.fukuoka-kawasaki.lg.jp"/>
    <hyperlink ref="G161" r:id="rId79" display="n-osamu@yamahi.com"/>
    <hyperlink ref="G115" r:id="rId80" display="fclibre2016@gmail.com"/>
    <hyperlink ref="G223" r:id="rId81" display="info@ccsc-jp.org"/>
    <hyperlink ref="G111" r:id="rId82" display="nankatsu.fukuoka@gmail.com"/>
    <hyperlink ref="G243" r:id="rId83" display="fc.lazona@gmail.com"/>
    <hyperlink ref="G78" r:id="rId84" display="grace.satoshi64375430@gmail.com"/>
    <hyperlink ref="G70" r:id="rId85" display="fckameyama@yahoo.co.jp"/>
    <hyperlink ref="H68" r:id="rId86" display="kojide2@yahoo.co.jp"/>
    <hyperlink ref="G48" r:id="rId87" display="oga.hajime1@gmail.com"/>
    <hyperlink ref="H28" r:id="rId88" display="j193153a@ocec.ne.jp"/>
    <hyperlink ref="G28" r:id="rId89" display="to-overcome-myself@hotmail.co.jp"/>
    <hyperlink ref="G30" r:id="rId90" display="hiroyoshifreak@gmail.com"/>
    <hyperlink ref="G27" r:id="rId91" display="info@espirossa.com"/>
    <hyperlink ref="G231" r:id="rId92" display="shigy_d@yahoo.co.jp"/>
    <hyperlink ref="G13" r:id="rId93" display="esporte-1998@tbz.t-com.ne.jp"/>
    <hyperlink ref="G7" r:id="rId94" display="fc-meguro@soccer-community.org"/>
    <hyperlink ref="G134" r:id="rId95" display="colour@sge.bbiq.jp"/>
    <hyperlink ref="G217" r:id="rId96" display="tamet@mail.goo.ne.jp"/>
    <hyperlink ref="G218" r:id="rId97" display="daxclub1977@yahoo.co.jp"/>
    <hyperlink ref="G215" r:id="rId98" display="ichiki-jh@po12.synapse.ne.jp"/>
    <hyperlink ref="G211" r:id="rId99" display="izumi-jh_tlo@edu-izumi.jp"/>
    <hyperlink ref="H216" r:id="rId100" display="yjxhs070@yahoo.co.jp"/>
    <hyperlink ref="G206" r:id="rId101" display="syoku-c-miyanojo@mail.satsuma-net.jp"/>
    <hyperlink ref="G207" r:id="rId102" display="ugu.mail.1127@gmail.com"/>
    <hyperlink ref="G95" r:id="rId103" display="hissa0816@yahoo.co.jp"/>
    <hyperlink ref="G188" r:id="rId104" display="mako.5489@tiara.ocn.ne.jp"/>
    <hyperlink ref="H85" r:id="rId105" display="tigrinho.fc@dance.ocn.ne.jp"/>
    <hyperlink ref="G219" r:id="rId106" display="eagles_east_jy@yahoo.co.jp"/>
    <hyperlink ref="G16" r:id="rId107" display="dxncb7388@yahoo.co.jp"/>
    <hyperlink ref="G201" r:id="rId108" display="paparee@icloud.com"/>
    <hyperlink ref="G254" r:id="rId109" display="fcturkey2012@yahoo.co.jp"/>
    <hyperlink ref="G3" r:id="rId110" display="kumamototamanafc@live.jp"/>
    <hyperlink ref="G226" r:id="rId111" display="chuugaku@chikuyogakuen.jp"/>
    <hyperlink ref="G57" r:id="rId112" display="masa1031hiko@softbank.ne.jp"/>
    <hyperlink ref="G220" r:id="rId113" display="fuerza_onojo_fc@yahoo.co.jp"/>
    <hyperlink ref="G63" r:id="rId114" display="syuuto@mocha.ocn.ne.jp"/>
    <hyperlink ref="G110" r:id="rId115" display="fco2005fukuoka@yahoo.co.jp"/>
    <hyperlink ref="G65" r:id="rId116" display="thomas-k@hicat.ne.jp"/>
    <hyperlink ref="G178" r:id="rId117" display="ao-minamizono@msg.ac.jp"/>
    <hyperlink ref="G194" r:id="rId118" display="s.s.advance.fc@po2.synapse.ne.jp"/>
    <hyperlink ref="G176" r:id="rId119" display="mimatasoccer1996@yahoo.co.jp"/>
    <hyperlink ref="G97" r:id="rId120" display="ryuta_honda@yahoo.co.jp"/>
    <hyperlink ref="G99" r:id="rId121" display="seikenta39@yahoo.co.jp"/>
    <hyperlink ref="G170" r:id="rId122" display="ip.gijutu@gmail.com"/>
    <hyperlink ref="G185" r:id="rId123" display="chestreia@endo-sa.jp"/>
    <hyperlink ref="H185" r:id="rId124" display="top_star09@yahoo.co.jp"/>
    <hyperlink ref="G202" r:id="rId125" display="miyanojo819@gmail.com"/>
    <hyperlink ref="G102" r:id="rId126" display="yoshiyuki_feliz@yahoo.co.jp"/>
    <hyperlink ref="G32" r:id="rId127" display="heatfci@softbank.jp"/>
    <hyperlink ref="G175" r:id="rId128" display="hondo@city-amakusa.ed.jp"/>
    <hyperlink ref="G136" r:id="rId129" display="fc.juntos@tvs12.jp"/>
    <hyperlink ref="G64" r:id="rId130" display="rinos-futsal@live.jp"/>
    <hyperlink ref="G151" r:id="rId131" display="tanimizu@jyoto.ed.jp"/>
    <hyperlink ref="G5" r:id="rId132" display="gyokunan-jh@tsubaki.higo.ed.jp"/>
    <hyperlink ref="G100" r:id="rId133" display="m.matsuwaki@gmail.com"/>
    <hyperlink ref="G210" r:id="rId134" display="tmky.arikin395@po5.synapse.ne.jp"/>
    <hyperlink ref="G33" r:id="rId135" display="rikishot31@gmail.com"/>
    <hyperlink ref="G160" r:id="rId136" display="albarancia-kumamoto@yahoo.co.jp"/>
    <hyperlink ref="G26" r:id="rId137" display="dios_medicine@yahoo.co.jp"/>
    <hyperlink ref="G150" r:id="rId138" display="yamada.takahiro@t.kumamoto-kmm.ed.jp"/>
    <hyperlink ref="H150" r:id="rId139" display="junji112001@yahoo.co.jp"/>
    <hyperlink ref="H128" r:id="rId140" display="ritmo.tecnica.inteligencia.17@gmail.com"/>
    <hyperlink ref="G61" r:id="rId141" display="ninomiya@verspah.jp"/>
    <hyperlink ref="G256" r:id="rId142" display="ryonan@city-amakusa.sd.jp"/>
    <hyperlink ref="G156" r:id="rId143" display="sakatchi74@gmail.com"/>
    <hyperlink ref="G153" r:id="rId144" display="jun481231@gmail.com"/>
    <hyperlink ref="H84" r:id="rId145" display="teamorenge@icloud.com"/>
    <hyperlink ref="G86" r:id="rId146" display="nobegaku.fc@gmail.com"/>
    <hyperlink ref="G80" r:id="rId147" display="tano@m-nichidai.com"/>
    <hyperlink ref="H194" r:id="rId148" display="s.s.advance.love@ezweb.ne.jp"/>
    <hyperlink ref="G143" r:id="rId149" display="nishida@scudettofc.com"/>
    <hyperlink ref="G38" r:id="rId150" display="giegkumamotoss@gmail.com"/>
    <hyperlink ref="G137" r:id="rId151" display="celeste.yamauchi@gmail.com"/>
  </hyperlinks>
  <pageMargins left="0.70866141732283472" right="0.70866141732283472" top="0.47244094488188981" bottom="0.33" header="0.31496062992125984" footer="0.14000000000000001"/>
  <pageSetup paperSize="9" scale="95" orientation="portrait" horizontalDpi="4294967292" verticalDpi="0" r:id="rId152"/>
  <legacyDrawing r:id="rId15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54"/>
  <sheetViews>
    <sheetView showGridLines="0" zoomScale="71" zoomScaleNormal="71" workbookViewId="0">
      <selection activeCell="C49" sqref="C49:BP49"/>
    </sheetView>
  </sheetViews>
  <sheetFormatPr defaultRowHeight="13.5"/>
  <cols>
    <col min="1" max="61" width="1.5" style="37" customWidth="1"/>
    <col min="62" max="62" width="1.75" style="37" customWidth="1"/>
    <col min="63" max="72" width="1.5" style="37" customWidth="1"/>
    <col min="73" max="16384" width="9" style="37"/>
  </cols>
  <sheetData>
    <row r="1" spans="1:72">
      <c r="B1" s="12"/>
      <c r="BR1" s="20" t="s">
        <v>1145</v>
      </c>
    </row>
    <row r="2" spans="1:72" ht="27" customHeight="1">
      <c r="A2" s="133"/>
      <c r="B2" s="349" t="str">
        <f>大会要項!C1&amp;"　参加申込書"</f>
        <v>九州Jr.ユース（ユース）サッカー交流戦2018　参加申込書</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134"/>
    </row>
    <row r="3" spans="1:72" ht="12" customHeight="1">
      <c r="A3" s="133"/>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BR3" s="133"/>
    </row>
    <row r="4" spans="1:72" ht="24" customHeight="1">
      <c r="A4" s="133"/>
      <c r="C4" s="294" t="s">
        <v>0</v>
      </c>
      <c r="D4" s="295"/>
      <c r="E4" s="295"/>
      <c r="F4" s="295"/>
      <c r="G4" s="295"/>
      <c r="H4" s="295"/>
      <c r="I4" s="296"/>
      <c r="J4" s="372" t="s">
        <v>1146</v>
      </c>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R4" s="133"/>
    </row>
    <row r="5" spans="1:72" ht="24" customHeight="1">
      <c r="A5" s="133"/>
      <c r="C5" s="340" t="s">
        <v>25</v>
      </c>
      <c r="D5" s="341"/>
      <c r="E5" s="341"/>
      <c r="F5" s="341"/>
      <c r="G5" s="341"/>
      <c r="H5" s="341"/>
      <c r="I5" s="342"/>
      <c r="J5" s="287" t="s">
        <v>31</v>
      </c>
      <c r="K5" s="288"/>
      <c r="L5" s="289" t="s">
        <v>1147</v>
      </c>
      <c r="M5" s="289"/>
      <c r="N5" s="289"/>
      <c r="O5" s="289"/>
      <c r="P5" s="289"/>
      <c r="Q5" s="289"/>
      <c r="R5" s="290"/>
      <c r="S5" s="370"/>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R5" s="133"/>
    </row>
    <row r="6" spans="1:72" ht="24" customHeight="1">
      <c r="A6" s="133"/>
      <c r="C6" s="343"/>
      <c r="D6" s="344"/>
      <c r="E6" s="344"/>
      <c r="F6" s="344"/>
      <c r="G6" s="344"/>
      <c r="H6" s="344"/>
      <c r="I6" s="345"/>
      <c r="J6" s="369" t="s">
        <v>1148</v>
      </c>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R6" s="133"/>
    </row>
    <row r="7" spans="1:72" ht="24" customHeight="1">
      <c r="A7" s="133"/>
      <c r="C7" s="306" t="s">
        <v>1</v>
      </c>
      <c r="D7" s="306"/>
      <c r="E7" s="306"/>
      <c r="F7" s="306"/>
      <c r="G7" s="306"/>
      <c r="H7" s="306"/>
      <c r="I7" s="306"/>
      <c r="J7" s="357" t="s">
        <v>1149</v>
      </c>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06" t="s">
        <v>37</v>
      </c>
      <c r="AK7" s="306"/>
      <c r="AL7" s="306"/>
      <c r="AM7" s="306"/>
      <c r="AN7" s="306"/>
      <c r="AO7" s="306"/>
      <c r="AP7" s="306"/>
      <c r="AQ7" s="359" t="s">
        <v>1153</v>
      </c>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R7" s="133"/>
    </row>
    <row r="8" spans="1:72" ht="24" customHeight="1">
      <c r="A8" s="133"/>
      <c r="C8" s="306" t="s">
        <v>39</v>
      </c>
      <c r="D8" s="306"/>
      <c r="E8" s="306"/>
      <c r="F8" s="306"/>
      <c r="G8" s="306"/>
      <c r="H8" s="306"/>
      <c r="I8" s="306"/>
      <c r="J8" s="358" t="s">
        <v>1150</v>
      </c>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06" t="s">
        <v>38</v>
      </c>
      <c r="AK8" s="306"/>
      <c r="AL8" s="306"/>
      <c r="AM8" s="306"/>
      <c r="AN8" s="306"/>
      <c r="AO8" s="306"/>
      <c r="AP8" s="306"/>
      <c r="AQ8" s="359" t="s">
        <v>1154</v>
      </c>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R8" s="133"/>
    </row>
    <row r="9" spans="1:72" ht="24" customHeight="1">
      <c r="A9" s="133"/>
      <c r="C9" s="346" t="s">
        <v>28</v>
      </c>
      <c r="D9" s="346"/>
      <c r="E9" s="346"/>
      <c r="F9" s="346"/>
      <c r="G9" s="346"/>
      <c r="H9" s="346"/>
      <c r="I9" s="346"/>
      <c r="J9" s="348" t="s">
        <v>1151</v>
      </c>
      <c r="K9" s="348"/>
      <c r="L9" s="348"/>
      <c r="M9" s="348"/>
      <c r="N9" s="348"/>
      <c r="O9" s="348"/>
      <c r="P9" s="348"/>
      <c r="Q9" s="348"/>
      <c r="R9" s="348"/>
      <c r="S9" s="348"/>
      <c r="T9" s="348"/>
      <c r="U9" s="348"/>
      <c r="V9" s="348"/>
      <c r="W9" s="348"/>
      <c r="X9" s="348"/>
      <c r="Y9" s="346" t="s">
        <v>1129</v>
      </c>
      <c r="Z9" s="346"/>
      <c r="AA9" s="346"/>
      <c r="AB9" s="346"/>
      <c r="AC9" s="346"/>
      <c r="AD9" s="346"/>
      <c r="AE9" s="346"/>
      <c r="AF9" s="348" t="s">
        <v>1155</v>
      </c>
      <c r="AG9" s="348"/>
      <c r="AH9" s="348"/>
      <c r="AI9" s="348"/>
      <c r="AJ9" s="348"/>
      <c r="AK9" s="348"/>
      <c r="AL9" s="348"/>
      <c r="AM9" s="348"/>
      <c r="AN9" s="348"/>
      <c r="AO9" s="348"/>
      <c r="AP9" s="348"/>
      <c r="AQ9" s="348"/>
      <c r="AR9" s="348"/>
      <c r="AS9" s="348"/>
      <c r="AT9" s="348"/>
      <c r="AU9" s="346" t="s">
        <v>1130</v>
      </c>
      <c r="AV9" s="346"/>
      <c r="AW9" s="346"/>
      <c r="AX9" s="346"/>
      <c r="AY9" s="346"/>
      <c r="AZ9" s="346"/>
      <c r="BA9" s="346"/>
      <c r="BB9" s="348" t="s">
        <v>1157</v>
      </c>
      <c r="BC9" s="348"/>
      <c r="BD9" s="348"/>
      <c r="BE9" s="348"/>
      <c r="BF9" s="348"/>
      <c r="BG9" s="348"/>
      <c r="BH9" s="348"/>
      <c r="BI9" s="348"/>
      <c r="BJ9" s="348"/>
      <c r="BK9" s="348"/>
      <c r="BL9" s="348"/>
      <c r="BM9" s="348"/>
      <c r="BN9" s="348"/>
      <c r="BO9" s="348"/>
      <c r="BP9" s="348"/>
      <c r="BR9" s="133"/>
    </row>
    <row r="10" spans="1:72" ht="24" customHeight="1">
      <c r="A10" s="133"/>
      <c r="C10" s="347" t="s">
        <v>3</v>
      </c>
      <c r="D10" s="347"/>
      <c r="E10" s="347"/>
      <c r="F10" s="347"/>
      <c r="G10" s="347"/>
      <c r="H10" s="347"/>
      <c r="I10" s="347"/>
      <c r="J10" s="348" t="s">
        <v>1152</v>
      </c>
      <c r="K10" s="348"/>
      <c r="L10" s="348"/>
      <c r="M10" s="348"/>
      <c r="N10" s="348"/>
      <c r="O10" s="348"/>
      <c r="P10" s="348"/>
      <c r="Q10" s="348"/>
      <c r="R10" s="348"/>
      <c r="S10" s="348"/>
      <c r="T10" s="348"/>
      <c r="U10" s="348"/>
      <c r="V10" s="348"/>
      <c r="W10" s="348"/>
      <c r="X10" s="348"/>
      <c r="Y10" s="347" t="s">
        <v>3</v>
      </c>
      <c r="Z10" s="347"/>
      <c r="AA10" s="347"/>
      <c r="AB10" s="347"/>
      <c r="AC10" s="347"/>
      <c r="AD10" s="347"/>
      <c r="AE10" s="347"/>
      <c r="AF10" s="348" t="s">
        <v>1156</v>
      </c>
      <c r="AG10" s="348"/>
      <c r="AH10" s="348"/>
      <c r="AI10" s="348"/>
      <c r="AJ10" s="348"/>
      <c r="AK10" s="348"/>
      <c r="AL10" s="348"/>
      <c r="AM10" s="348"/>
      <c r="AN10" s="348"/>
      <c r="AO10" s="348"/>
      <c r="AP10" s="348"/>
      <c r="AQ10" s="348"/>
      <c r="AR10" s="348"/>
      <c r="AS10" s="348"/>
      <c r="AT10" s="348"/>
      <c r="AU10" s="347" t="s">
        <v>3</v>
      </c>
      <c r="AV10" s="347"/>
      <c r="AW10" s="347"/>
      <c r="AX10" s="347"/>
      <c r="AY10" s="347"/>
      <c r="AZ10" s="347"/>
      <c r="BA10" s="347"/>
      <c r="BB10" s="348" t="s">
        <v>1158</v>
      </c>
      <c r="BC10" s="348"/>
      <c r="BD10" s="348"/>
      <c r="BE10" s="348"/>
      <c r="BF10" s="348"/>
      <c r="BG10" s="348"/>
      <c r="BH10" s="348"/>
      <c r="BI10" s="348"/>
      <c r="BJ10" s="348"/>
      <c r="BK10" s="348"/>
      <c r="BL10" s="348"/>
      <c r="BM10" s="348"/>
      <c r="BN10" s="348"/>
      <c r="BO10" s="348"/>
      <c r="BP10" s="348"/>
      <c r="BR10" s="133"/>
    </row>
    <row r="11" spans="1:72" ht="15" customHeight="1">
      <c r="A11" s="13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19"/>
      <c r="AG11" s="6"/>
      <c r="AH11" s="6"/>
      <c r="AI11" s="6"/>
      <c r="BR11" s="133"/>
    </row>
    <row r="12" spans="1:72" ht="14.25">
      <c r="A12" s="133"/>
      <c r="B12" s="167" t="s">
        <v>6</v>
      </c>
      <c r="C12" s="153"/>
      <c r="D12" s="153"/>
      <c r="E12" s="153"/>
      <c r="F12" s="153"/>
      <c r="G12" s="153"/>
      <c r="H12" s="153"/>
      <c r="I12" s="153"/>
      <c r="J12" s="153"/>
      <c r="K12" s="153"/>
      <c r="L12" s="153"/>
      <c r="M12" s="168" t="s">
        <v>8</v>
      </c>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69"/>
      <c r="BL12" s="169"/>
      <c r="BM12" s="169"/>
      <c r="BN12" s="169"/>
      <c r="BO12" s="169"/>
      <c r="BP12" s="169"/>
      <c r="BQ12" s="6"/>
      <c r="BR12" s="133"/>
      <c r="BS12" s="6"/>
      <c r="BT12" s="6"/>
    </row>
    <row r="13" spans="1:72" ht="24" customHeight="1">
      <c r="A13" s="133"/>
      <c r="B13" s="153"/>
      <c r="C13" s="153"/>
      <c r="D13" s="153"/>
      <c r="E13" s="450" t="s">
        <v>1159</v>
      </c>
      <c r="F13" s="451"/>
      <c r="G13" s="452"/>
      <c r="H13" s="453" t="s">
        <v>22</v>
      </c>
      <c r="I13" s="454"/>
      <c r="J13" s="454"/>
      <c r="K13" s="454"/>
      <c r="L13" s="454"/>
      <c r="M13" s="454"/>
      <c r="N13" s="455"/>
      <c r="O13" s="153"/>
      <c r="P13" s="153"/>
      <c r="Q13" s="153"/>
      <c r="R13" s="153"/>
      <c r="S13" s="450" t="s">
        <v>1160</v>
      </c>
      <c r="T13" s="451"/>
      <c r="U13" s="452"/>
      <c r="V13" s="453" t="s">
        <v>23</v>
      </c>
      <c r="W13" s="454"/>
      <c r="X13" s="454"/>
      <c r="Y13" s="454"/>
      <c r="Z13" s="454"/>
      <c r="AA13" s="454"/>
      <c r="AB13" s="454"/>
      <c r="AC13" s="455"/>
      <c r="AD13" s="170"/>
      <c r="AE13" s="170"/>
      <c r="AF13" s="170"/>
      <c r="AG13" s="170"/>
      <c r="AH13" s="450" t="s">
        <v>1161</v>
      </c>
      <c r="AI13" s="451"/>
      <c r="AJ13" s="452"/>
      <c r="AK13" s="453" t="s">
        <v>24</v>
      </c>
      <c r="AL13" s="454"/>
      <c r="AM13" s="454"/>
      <c r="AN13" s="454"/>
      <c r="AO13" s="454"/>
      <c r="AP13" s="454"/>
      <c r="AQ13" s="454"/>
      <c r="AR13" s="454"/>
      <c r="AS13" s="454"/>
      <c r="AT13" s="454"/>
      <c r="AU13" s="454"/>
      <c r="AV13" s="454"/>
      <c r="AW13" s="454"/>
      <c r="AX13" s="454"/>
      <c r="AY13" s="454"/>
      <c r="AZ13" s="454"/>
      <c r="BA13" s="454"/>
      <c r="BB13" s="454"/>
      <c r="BC13" s="454"/>
      <c r="BD13" s="454"/>
      <c r="BE13" s="454"/>
      <c r="BF13" s="455"/>
      <c r="BG13" s="153"/>
      <c r="BH13" s="153"/>
      <c r="BI13" s="153"/>
      <c r="BJ13" s="153"/>
      <c r="BK13" s="169"/>
      <c r="BL13" s="169"/>
      <c r="BM13" s="169"/>
      <c r="BN13" s="169"/>
      <c r="BO13" s="169"/>
      <c r="BP13" s="169"/>
      <c r="BQ13" s="6"/>
      <c r="BR13" s="133"/>
      <c r="BS13" s="6"/>
      <c r="BT13" s="6"/>
    </row>
    <row r="14" spans="1:72" ht="24" customHeight="1">
      <c r="A14" s="133"/>
      <c r="B14" s="153"/>
      <c r="C14" s="168" t="s">
        <v>43</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69"/>
      <c r="BL14" s="169"/>
      <c r="BM14" s="169"/>
      <c r="BN14" s="169"/>
      <c r="BO14" s="169"/>
      <c r="BP14" s="169"/>
      <c r="BQ14" s="6"/>
      <c r="BR14" s="133"/>
      <c r="BS14" s="6"/>
      <c r="BT14" s="6"/>
    </row>
    <row r="15" spans="1:72" ht="24" customHeight="1">
      <c r="A15" s="133"/>
      <c r="B15" s="153"/>
      <c r="C15" s="459"/>
      <c r="D15" s="460"/>
      <c r="E15" s="460"/>
      <c r="F15" s="460"/>
      <c r="G15" s="460"/>
      <c r="H15" s="460"/>
      <c r="I15" s="461"/>
      <c r="J15" s="299">
        <v>43218</v>
      </c>
      <c r="K15" s="311"/>
      <c r="L15" s="311"/>
      <c r="M15" s="311"/>
      <c r="N15" s="311"/>
      <c r="O15" s="311"/>
      <c r="P15" s="312"/>
      <c r="Q15" s="254">
        <v>43219</v>
      </c>
      <c r="R15" s="254"/>
      <c r="S15" s="254"/>
      <c r="T15" s="254"/>
      <c r="U15" s="254"/>
      <c r="V15" s="254"/>
      <c r="W15" s="254"/>
      <c r="X15" s="254">
        <v>43220</v>
      </c>
      <c r="Y15" s="254"/>
      <c r="Z15" s="254"/>
      <c r="AA15" s="254"/>
      <c r="AB15" s="254"/>
      <c r="AC15" s="254"/>
      <c r="AD15" s="299"/>
      <c r="AE15" s="276">
        <v>43223</v>
      </c>
      <c r="AF15" s="254"/>
      <c r="AG15" s="254"/>
      <c r="AH15" s="254"/>
      <c r="AI15" s="254"/>
      <c r="AJ15" s="254"/>
      <c r="AK15" s="254"/>
      <c r="AL15" s="254">
        <v>43224</v>
      </c>
      <c r="AM15" s="254"/>
      <c r="AN15" s="254"/>
      <c r="AO15" s="254"/>
      <c r="AP15" s="254"/>
      <c r="AQ15" s="254"/>
      <c r="AR15" s="254"/>
      <c r="AS15" s="254">
        <v>43225</v>
      </c>
      <c r="AT15" s="254"/>
      <c r="AU15" s="254"/>
      <c r="AV15" s="254"/>
      <c r="AW15" s="254"/>
      <c r="AX15" s="254"/>
      <c r="AY15" s="254"/>
      <c r="AZ15" s="254">
        <v>43226</v>
      </c>
      <c r="BA15" s="254"/>
      <c r="BB15" s="254"/>
      <c r="BC15" s="254"/>
      <c r="BD15" s="254"/>
      <c r="BE15" s="254"/>
      <c r="BF15" s="254"/>
      <c r="BG15" s="153"/>
      <c r="BH15" s="153"/>
      <c r="BI15" s="153"/>
      <c r="BJ15" s="153"/>
      <c r="BK15" s="169"/>
      <c r="BL15" s="171"/>
      <c r="BM15" s="153"/>
      <c r="BN15" s="153"/>
      <c r="BO15" s="153"/>
      <c r="BP15" s="153"/>
      <c r="BR15" s="133"/>
    </row>
    <row r="16" spans="1:72" ht="24" customHeight="1" thickBot="1">
      <c r="A16" s="133"/>
      <c r="B16" s="153"/>
      <c r="C16" s="453" t="s">
        <v>1115</v>
      </c>
      <c r="D16" s="454"/>
      <c r="E16" s="454"/>
      <c r="F16" s="454"/>
      <c r="G16" s="454"/>
      <c r="H16" s="454"/>
      <c r="I16" s="455"/>
      <c r="J16" s="456" t="s">
        <v>1163</v>
      </c>
      <c r="K16" s="457"/>
      <c r="L16" s="457"/>
      <c r="M16" s="457"/>
      <c r="N16" s="257" t="s">
        <v>70</v>
      </c>
      <c r="O16" s="257"/>
      <c r="P16" s="258"/>
      <c r="Q16" s="456" t="s">
        <v>1166</v>
      </c>
      <c r="R16" s="457"/>
      <c r="S16" s="457"/>
      <c r="T16" s="457"/>
      <c r="U16" s="257" t="s">
        <v>70</v>
      </c>
      <c r="V16" s="257"/>
      <c r="W16" s="258"/>
      <c r="X16" s="456" t="s">
        <v>1167</v>
      </c>
      <c r="Y16" s="457"/>
      <c r="Z16" s="457"/>
      <c r="AA16" s="457"/>
      <c r="AB16" s="257" t="s">
        <v>70</v>
      </c>
      <c r="AC16" s="257"/>
      <c r="AD16" s="257"/>
      <c r="AE16" s="458" t="s">
        <v>1168</v>
      </c>
      <c r="AF16" s="457"/>
      <c r="AG16" s="457"/>
      <c r="AH16" s="457"/>
      <c r="AI16" s="257" t="s">
        <v>70</v>
      </c>
      <c r="AJ16" s="257"/>
      <c r="AK16" s="258"/>
      <c r="AL16" s="456" t="s">
        <v>1169</v>
      </c>
      <c r="AM16" s="457"/>
      <c r="AN16" s="457"/>
      <c r="AO16" s="457"/>
      <c r="AP16" s="257" t="s">
        <v>70</v>
      </c>
      <c r="AQ16" s="257"/>
      <c r="AR16" s="258"/>
      <c r="AS16" s="456" t="s">
        <v>1183</v>
      </c>
      <c r="AT16" s="457"/>
      <c r="AU16" s="457"/>
      <c r="AV16" s="457"/>
      <c r="AW16" s="257" t="s">
        <v>70</v>
      </c>
      <c r="AX16" s="257"/>
      <c r="AY16" s="258"/>
      <c r="AZ16" s="456" t="s">
        <v>1184</v>
      </c>
      <c r="BA16" s="457"/>
      <c r="BB16" s="457"/>
      <c r="BC16" s="457"/>
      <c r="BD16" s="257" t="s">
        <v>70</v>
      </c>
      <c r="BE16" s="257"/>
      <c r="BF16" s="258"/>
      <c r="BG16" s="153"/>
      <c r="BH16" s="373" t="s">
        <v>44</v>
      </c>
      <c r="BI16" s="373"/>
      <c r="BJ16" s="373"/>
      <c r="BK16" s="373"/>
      <c r="BL16" s="373"/>
      <c r="BM16" s="373"/>
      <c r="BN16" s="373"/>
      <c r="BO16" s="373"/>
      <c r="BP16" s="373"/>
      <c r="BQ16" s="149"/>
      <c r="BR16" s="133"/>
      <c r="BS16" s="149"/>
    </row>
    <row r="17" spans="1:71" ht="24" customHeight="1" thickTop="1" thickBot="1">
      <c r="A17" s="133"/>
      <c r="B17" s="153"/>
      <c r="C17" s="453" t="s">
        <v>1116</v>
      </c>
      <c r="D17" s="454"/>
      <c r="E17" s="454"/>
      <c r="F17" s="454"/>
      <c r="G17" s="454"/>
      <c r="H17" s="454"/>
      <c r="I17" s="455"/>
      <c r="J17" s="456" t="s">
        <v>1164</v>
      </c>
      <c r="K17" s="457"/>
      <c r="L17" s="457"/>
      <c r="M17" s="457"/>
      <c r="N17" s="257" t="s">
        <v>70</v>
      </c>
      <c r="O17" s="257"/>
      <c r="P17" s="258"/>
      <c r="Q17" s="456" t="s">
        <v>1170</v>
      </c>
      <c r="R17" s="457"/>
      <c r="S17" s="457"/>
      <c r="T17" s="457"/>
      <c r="U17" s="257" t="s">
        <v>70</v>
      </c>
      <c r="V17" s="257"/>
      <c r="W17" s="258"/>
      <c r="X17" s="456" t="s">
        <v>1174</v>
      </c>
      <c r="Y17" s="457"/>
      <c r="Z17" s="457"/>
      <c r="AA17" s="457"/>
      <c r="AB17" s="257" t="s">
        <v>70</v>
      </c>
      <c r="AC17" s="257"/>
      <c r="AD17" s="257"/>
      <c r="AE17" s="458" t="s">
        <v>1177</v>
      </c>
      <c r="AF17" s="457"/>
      <c r="AG17" s="457"/>
      <c r="AH17" s="457"/>
      <c r="AI17" s="257" t="s">
        <v>70</v>
      </c>
      <c r="AJ17" s="257"/>
      <c r="AK17" s="258"/>
      <c r="AL17" s="456" t="s">
        <v>1180</v>
      </c>
      <c r="AM17" s="457"/>
      <c r="AN17" s="457"/>
      <c r="AO17" s="457"/>
      <c r="AP17" s="257" t="s">
        <v>70</v>
      </c>
      <c r="AQ17" s="257"/>
      <c r="AR17" s="258"/>
      <c r="AS17" s="456" t="s">
        <v>1185</v>
      </c>
      <c r="AT17" s="457"/>
      <c r="AU17" s="457"/>
      <c r="AV17" s="457"/>
      <c r="AW17" s="257" t="s">
        <v>70</v>
      </c>
      <c r="AX17" s="257"/>
      <c r="AY17" s="258"/>
      <c r="AZ17" s="456" t="s">
        <v>1188</v>
      </c>
      <c r="BA17" s="457"/>
      <c r="BB17" s="457"/>
      <c r="BC17" s="457"/>
      <c r="BD17" s="257" t="s">
        <v>70</v>
      </c>
      <c r="BE17" s="257"/>
      <c r="BF17" s="258"/>
      <c r="BG17" s="153"/>
      <c r="BH17" s="462" t="s">
        <v>1205</v>
      </c>
      <c r="BI17" s="462"/>
      <c r="BJ17" s="462"/>
      <c r="BK17" s="462"/>
      <c r="BL17" s="462"/>
      <c r="BM17" s="462"/>
      <c r="BN17" s="462"/>
      <c r="BO17" s="462"/>
      <c r="BP17" s="462"/>
      <c r="BQ17" s="149"/>
      <c r="BR17" s="133"/>
      <c r="BS17" s="149"/>
    </row>
    <row r="18" spans="1:71" ht="24" customHeight="1" thickTop="1" thickBot="1">
      <c r="A18" s="133"/>
      <c r="B18" s="153"/>
      <c r="C18" s="453" t="s">
        <v>1128</v>
      </c>
      <c r="D18" s="454"/>
      <c r="E18" s="454"/>
      <c r="F18" s="454"/>
      <c r="G18" s="454"/>
      <c r="H18" s="454"/>
      <c r="I18" s="455"/>
      <c r="J18" s="456" t="s">
        <v>1165</v>
      </c>
      <c r="K18" s="457"/>
      <c r="L18" s="457"/>
      <c r="M18" s="457"/>
      <c r="N18" s="257" t="s">
        <v>70</v>
      </c>
      <c r="O18" s="257"/>
      <c r="P18" s="258"/>
      <c r="Q18" s="456" t="s">
        <v>1171</v>
      </c>
      <c r="R18" s="457"/>
      <c r="S18" s="457"/>
      <c r="T18" s="457"/>
      <c r="U18" s="257" t="s">
        <v>70</v>
      </c>
      <c r="V18" s="257"/>
      <c r="W18" s="258"/>
      <c r="X18" s="456" t="s">
        <v>1175</v>
      </c>
      <c r="Y18" s="457"/>
      <c r="Z18" s="457"/>
      <c r="AA18" s="457"/>
      <c r="AB18" s="257" t="s">
        <v>70</v>
      </c>
      <c r="AC18" s="257"/>
      <c r="AD18" s="257"/>
      <c r="AE18" s="458" t="s">
        <v>1178</v>
      </c>
      <c r="AF18" s="457"/>
      <c r="AG18" s="457"/>
      <c r="AH18" s="457"/>
      <c r="AI18" s="257" t="s">
        <v>70</v>
      </c>
      <c r="AJ18" s="257"/>
      <c r="AK18" s="258"/>
      <c r="AL18" s="456" t="s">
        <v>1181</v>
      </c>
      <c r="AM18" s="457"/>
      <c r="AN18" s="457"/>
      <c r="AO18" s="457"/>
      <c r="AP18" s="257" t="s">
        <v>70</v>
      </c>
      <c r="AQ18" s="257"/>
      <c r="AR18" s="258"/>
      <c r="AS18" s="456" t="s">
        <v>1186</v>
      </c>
      <c r="AT18" s="457"/>
      <c r="AU18" s="457"/>
      <c r="AV18" s="457"/>
      <c r="AW18" s="257" t="s">
        <v>70</v>
      </c>
      <c r="AX18" s="257"/>
      <c r="AY18" s="258"/>
      <c r="AZ18" s="456" t="s">
        <v>1189</v>
      </c>
      <c r="BA18" s="457"/>
      <c r="BB18" s="457"/>
      <c r="BC18" s="457"/>
      <c r="BD18" s="257" t="s">
        <v>70</v>
      </c>
      <c r="BE18" s="257"/>
      <c r="BF18" s="258"/>
      <c r="BG18" s="153"/>
      <c r="BH18" s="352" t="s">
        <v>32</v>
      </c>
      <c r="BI18" s="352"/>
      <c r="BJ18" s="352"/>
      <c r="BK18" s="352"/>
      <c r="BL18" s="352"/>
      <c r="BM18" s="352"/>
      <c r="BN18" s="352"/>
      <c r="BO18" s="352"/>
      <c r="BP18" s="352"/>
      <c r="BQ18" s="149"/>
      <c r="BR18" s="133"/>
      <c r="BS18" s="149"/>
    </row>
    <row r="19" spans="1:71" ht="24" customHeight="1" thickTop="1" thickBot="1">
      <c r="A19" s="133"/>
      <c r="B19" s="153"/>
      <c r="C19" s="453" t="s">
        <v>42</v>
      </c>
      <c r="D19" s="454"/>
      <c r="E19" s="454"/>
      <c r="F19" s="454"/>
      <c r="G19" s="454"/>
      <c r="H19" s="454"/>
      <c r="I19" s="455"/>
      <c r="J19" s="456" t="s">
        <v>1173</v>
      </c>
      <c r="K19" s="457"/>
      <c r="L19" s="457"/>
      <c r="M19" s="457"/>
      <c r="N19" s="261" t="s">
        <v>70</v>
      </c>
      <c r="O19" s="261"/>
      <c r="P19" s="262"/>
      <c r="Q19" s="456" t="s">
        <v>1172</v>
      </c>
      <c r="R19" s="457"/>
      <c r="S19" s="457"/>
      <c r="T19" s="457"/>
      <c r="U19" s="261" t="s">
        <v>70</v>
      </c>
      <c r="V19" s="261"/>
      <c r="W19" s="262"/>
      <c r="X19" s="456" t="s">
        <v>1176</v>
      </c>
      <c r="Y19" s="457"/>
      <c r="Z19" s="457"/>
      <c r="AA19" s="457"/>
      <c r="AB19" s="261" t="s">
        <v>70</v>
      </c>
      <c r="AC19" s="261"/>
      <c r="AD19" s="261"/>
      <c r="AE19" s="458" t="s">
        <v>1179</v>
      </c>
      <c r="AF19" s="457"/>
      <c r="AG19" s="457"/>
      <c r="AH19" s="457"/>
      <c r="AI19" s="261" t="s">
        <v>70</v>
      </c>
      <c r="AJ19" s="261"/>
      <c r="AK19" s="262"/>
      <c r="AL19" s="456" t="s">
        <v>1182</v>
      </c>
      <c r="AM19" s="457"/>
      <c r="AN19" s="457"/>
      <c r="AO19" s="457"/>
      <c r="AP19" s="261" t="s">
        <v>70</v>
      </c>
      <c r="AQ19" s="261"/>
      <c r="AR19" s="262"/>
      <c r="AS19" s="456" t="s">
        <v>1187</v>
      </c>
      <c r="AT19" s="457"/>
      <c r="AU19" s="457"/>
      <c r="AV19" s="457"/>
      <c r="AW19" s="261" t="s">
        <v>70</v>
      </c>
      <c r="AX19" s="261"/>
      <c r="AY19" s="262"/>
      <c r="AZ19" s="456" t="s">
        <v>1190</v>
      </c>
      <c r="BA19" s="457"/>
      <c r="BB19" s="457"/>
      <c r="BC19" s="457"/>
      <c r="BD19" s="261" t="s">
        <v>70</v>
      </c>
      <c r="BE19" s="261"/>
      <c r="BF19" s="262"/>
      <c r="BG19" s="153"/>
      <c r="BH19" s="464" t="s">
        <v>1206</v>
      </c>
      <c r="BI19" s="464"/>
      <c r="BJ19" s="464"/>
      <c r="BK19" s="464"/>
      <c r="BL19" s="464"/>
      <c r="BM19" s="464"/>
      <c r="BN19" s="464"/>
      <c r="BO19" s="464"/>
      <c r="BP19" s="464"/>
      <c r="BQ19" s="149"/>
      <c r="BR19" s="133"/>
      <c r="BS19" s="149"/>
    </row>
    <row r="20" spans="1:71" ht="15" thickTop="1" thickBot="1">
      <c r="A20" s="133"/>
      <c r="B20" s="153"/>
      <c r="C20" s="172" t="s">
        <v>26</v>
      </c>
      <c r="D20" s="153"/>
      <c r="E20" s="153"/>
      <c r="F20" s="153"/>
      <c r="G20" s="169"/>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73"/>
      <c r="AM20" s="173"/>
      <c r="AN20" s="173"/>
      <c r="AO20" s="173"/>
      <c r="AP20" s="173"/>
      <c r="AQ20" s="173"/>
      <c r="AR20" s="173"/>
      <c r="AS20" s="153"/>
      <c r="AT20" s="153"/>
      <c r="AU20" s="153"/>
      <c r="AV20" s="153"/>
      <c r="AW20" s="153"/>
      <c r="AX20" s="153"/>
      <c r="AY20" s="153"/>
      <c r="AZ20" s="153"/>
      <c r="BA20" s="153"/>
      <c r="BB20" s="153"/>
      <c r="BC20" s="153"/>
      <c r="BD20" s="153"/>
      <c r="BE20" s="153"/>
      <c r="BF20" s="153"/>
      <c r="BG20" s="153"/>
      <c r="BH20" s="153"/>
      <c r="BI20" s="153"/>
      <c r="BJ20" s="153"/>
      <c r="BK20" s="169"/>
      <c r="BL20" s="169"/>
      <c r="BM20" s="169"/>
      <c r="BN20" s="169"/>
      <c r="BO20" s="169"/>
      <c r="BP20" s="169"/>
      <c r="BQ20" s="149"/>
      <c r="BR20" s="133"/>
      <c r="BS20" s="149"/>
    </row>
    <row r="21" spans="1:71" ht="15" customHeight="1" thickTop="1" thickBot="1">
      <c r="A21" s="133"/>
      <c r="B21" s="174" t="s">
        <v>49</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75"/>
      <c r="AL21" s="176"/>
      <c r="AM21" s="176"/>
      <c r="AN21" s="176"/>
      <c r="AO21" s="176"/>
      <c r="AP21" s="176"/>
      <c r="AQ21" s="176"/>
      <c r="AR21" s="176"/>
      <c r="AS21" s="175"/>
      <c r="AT21" s="175"/>
      <c r="AU21" s="175"/>
      <c r="AV21" s="175"/>
      <c r="AW21" s="175"/>
      <c r="AX21" s="175"/>
      <c r="AY21" s="175"/>
      <c r="AZ21" s="175"/>
      <c r="BA21" s="175"/>
      <c r="BB21" s="175"/>
      <c r="BC21" s="175"/>
      <c r="BD21" s="175"/>
      <c r="BE21" s="175"/>
      <c r="BF21" s="175"/>
      <c r="BG21" s="175"/>
      <c r="BH21" s="175"/>
      <c r="BI21" s="153"/>
      <c r="BJ21" s="153"/>
      <c r="BK21" s="169"/>
      <c r="BL21" s="169"/>
      <c r="BM21" s="169"/>
      <c r="BN21" s="169"/>
      <c r="BO21" s="169"/>
      <c r="BP21" s="169"/>
      <c r="BQ21" s="149"/>
      <c r="BR21" s="133"/>
      <c r="BS21" s="149"/>
    </row>
    <row r="22" spans="1:71" ht="21.95" customHeight="1" thickTop="1" thickBot="1">
      <c r="A22" s="133"/>
      <c r="B22" s="174"/>
      <c r="C22" s="468"/>
      <c r="D22" s="468"/>
      <c r="E22" s="468"/>
      <c r="F22" s="468"/>
      <c r="G22" s="468"/>
      <c r="H22" s="468"/>
      <c r="I22" s="468"/>
      <c r="J22" s="254">
        <f>J15</f>
        <v>43218</v>
      </c>
      <c r="K22" s="254"/>
      <c r="L22" s="254"/>
      <c r="M22" s="254"/>
      <c r="N22" s="254"/>
      <c r="O22" s="254"/>
      <c r="P22" s="254"/>
      <c r="Q22" s="254">
        <f t="shared" ref="Q22" si="0">Q15</f>
        <v>43219</v>
      </c>
      <c r="R22" s="254"/>
      <c r="S22" s="254"/>
      <c r="T22" s="254"/>
      <c r="U22" s="254"/>
      <c r="V22" s="254"/>
      <c r="W22" s="254"/>
      <c r="X22" s="254">
        <f t="shared" ref="X22" si="1">X15</f>
        <v>43220</v>
      </c>
      <c r="Y22" s="254"/>
      <c r="Z22" s="254"/>
      <c r="AA22" s="254"/>
      <c r="AB22" s="254"/>
      <c r="AC22" s="254"/>
      <c r="AD22" s="299"/>
      <c r="AE22" s="276">
        <f t="shared" ref="AE22" si="2">AE15</f>
        <v>43223</v>
      </c>
      <c r="AF22" s="254"/>
      <c r="AG22" s="254"/>
      <c r="AH22" s="254"/>
      <c r="AI22" s="254"/>
      <c r="AJ22" s="254"/>
      <c r="AK22" s="254"/>
      <c r="AL22" s="254">
        <f t="shared" ref="AL22" si="3">AL15</f>
        <v>43224</v>
      </c>
      <c r="AM22" s="254"/>
      <c r="AN22" s="254"/>
      <c r="AO22" s="254"/>
      <c r="AP22" s="254"/>
      <c r="AQ22" s="254"/>
      <c r="AR22" s="254"/>
      <c r="AS22" s="254">
        <f t="shared" ref="AS22" si="4">AS15</f>
        <v>43225</v>
      </c>
      <c r="AT22" s="254"/>
      <c r="AU22" s="254"/>
      <c r="AV22" s="254"/>
      <c r="AW22" s="254"/>
      <c r="AX22" s="254"/>
      <c r="AY22" s="254"/>
      <c r="AZ22" s="254">
        <f t="shared" ref="AZ22" si="5">AZ15</f>
        <v>43226</v>
      </c>
      <c r="BA22" s="254"/>
      <c r="BB22" s="254"/>
      <c r="BC22" s="254"/>
      <c r="BD22" s="254"/>
      <c r="BE22" s="254"/>
      <c r="BF22" s="254"/>
      <c r="BG22" s="153"/>
      <c r="BH22" s="463" t="s">
        <v>47</v>
      </c>
      <c r="BI22" s="463"/>
      <c r="BJ22" s="463"/>
      <c r="BK22" s="463"/>
      <c r="BL22" s="463"/>
      <c r="BM22" s="463"/>
      <c r="BN22" s="463"/>
      <c r="BO22" s="463"/>
      <c r="BP22" s="463"/>
      <c r="BQ22" s="149"/>
      <c r="BR22" s="133"/>
      <c r="BS22" s="149"/>
    </row>
    <row r="23" spans="1:71" ht="24" customHeight="1" thickTop="1" thickBot="1">
      <c r="A23" s="133"/>
      <c r="B23" s="174"/>
      <c r="C23" s="415" t="s">
        <v>45</v>
      </c>
      <c r="D23" s="415"/>
      <c r="E23" s="415"/>
      <c r="F23" s="415"/>
      <c r="G23" s="415"/>
      <c r="H23" s="415"/>
      <c r="I23" s="415"/>
      <c r="J23" s="456" t="s">
        <v>1191</v>
      </c>
      <c r="K23" s="457"/>
      <c r="L23" s="457"/>
      <c r="M23" s="457"/>
      <c r="N23" s="457"/>
      <c r="O23" s="466" t="s">
        <v>68</v>
      </c>
      <c r="P23" s="467"/>
      <c r="Q23" s="456" t="s">
        <v>1193</v>
      </c>
      <c r="R23" s="457"/>
      <c r="S23" s="457"/>
      <c r="T23" s="457"/>
      <c r="U23" s="457"/>
      <c r="V23" s="466" t="s">
        <v>68</v>
      </c>
      <c r="W23" s="467"/>
      <c r="X23" s="456" t="s">
        <v>1195</v>
      </c>
      <c r="Y23" s="457"/>
      <c r="Z23" s="457"/>
      <c r="AA23" s="457"/>
      <c r="AB23" s="457"/>
      <c r="AC23" s="466" t="s">
        <v>68</v>
      </c>
      <c r="AD23" s="466"/>
      <c r="AE23" s="458" t="s">
        <v>1197</v>
      </c>
      <c r="AF23" s="457"/>
      <c r="AG23" s="457"/>
      <c r="AH23" s="457"/>
      <c r="AI23" s="457"/>
      <c r="AJ23" s="466" t="s">
        <v>68</v>
      </c>
      <c r="AK23" s="467"/>
      <c r="AL23" s="456" t="s">
        <v>1199</v>
      </c>
      <c r="AM23" s="457"/>
      <c r="AN23" s="457"/>
      <c r="AO23" s="457"/>
      <c r="AP23" s="457"/>
      <c r="AQ23" s="466" t="s">
        <v>68</v>
      </c>
      <c r="AR23" s="467"/>
      <c r="AS23" s="456" t="s">
        <v>1201</v>
      </c>
      <c r="AT23" s="457"/>
      <c r="AU23" s="457"/>
      <c r="AV23" s="457"/>
      <c r="AW23" s="457"/>
      <c r="AX23" s="466" t="s">
        <v>68</v>
      </c>
      <c r="AY23" s="467"/>
      <c r="AZ23" s="456" t="s">
        <v>1203</v>
      </c>
      <c r="BA23" s="457"/>
      <c r="BB23" s="457"/>
      <c r="BC23" s="457"/>
      <c r="BD23" s="457"/>
      <c r="BE23" s="466" t="s">
        <v>68</v>
      </c>
      <c r="BF23" s="467"/>
      <c r="BG23" s="153"/>
      <c r="BH23" s="465" t="s">
        <v>1207</v>
      </c>
      <c r="BI23" s="465"/>
      <c r="BJ23" s="465"/>
      <c r="BK23" s="465"/>
      <c r="BL23" s="465"/>
      <c r="BM23" s="465"/>
      <c r="BN23" s="465"/>
      <c r="BO23" s="465"/>
      <c r="BP23" s="465"/>
      <c r="BQ23" s="149"/>
      <c r="BR23" s="133"/>
      <c r="BS23" s="149"/>
    </row>
    <row r="24" spans="1:71" ht="24" customHeight="1" thickTop="1" thickBot="1">
      <c r="A24" s="133"/>
      <c r="B24" s="153"/>
      <c r="C24" s="415" t="s">
        <v>46</v>
      </c>
      <c r="D24" s="415"/>
      <c r="E24" s="415"/>
      <c r="F24" s="415"/>
      <c r="G24" s="415"/>
      <c r="H24" s="415"/>
      <c r="I24" s="415"/>
      <c r="J24" s="456" t="s">
        <v>1192</v>
      </c>
      <c r="K24" s="457"/>
      <c r="L24" s="457"/>
      <c r="M24" s="457"/>
      <c r="N24" s="457"/>
      <c r="O24" s="466" t="s">
        <v>68</v>
      </c>
      <c r="P24" s="467"/>
      <c r="Q24" s="456" t="s">
        <v>1194</v>
      </c>
      <c r="R24" s="457"/>
      <c r="S24" s="457"/>
      <c r="T24" s="457"/>
      <c r="U24" s="457"/>
      <c r="V24" s="466" t="s">
        <v>68</v>
      </c>
      <c r="W24" s="467"/>
      <c r="X24" s="456" t="s">
        <v>1196</v>
      </c>
      <c r="Y24" s="457"/>
      <c r="Z24" s="457"/>
      <c r="AA24" s="457"/>
      <c r="AB24" s="457"/>
      <c r="AC24" s="466" t="s">
        <v>68</v>
      </c>
      <c r="AD24" s="466"/>
      <c r="AE24" s="458" t="s">
        <v>1198</v>
      </c>
      <c r="AF24" s="457"/>
      <c r="AG24" s="457"/>
      <c r="AH24" s="457"/>
      <c r="AI24" s="457"/>
      <c r="AJ24" s="466" t="s">
        <v>68</v>
      </c>
      <c r="AK24" s="467"/>
      <c r="AL24" s="456" t="s">
        <v>1200</v>
      </c>
      <c r="AM24" s="457"/>
      <c r="AN24" s="457"/>
      <c r="AO24" s="457"/>
      <c r="AP24" s="457"/>
      <c r="AQ24" s="466" t="s">
        <v>68</v>
      </c>
      <c r="AR24" s="467"/>
      <c r="AS24" s="456" t="s">
        <v>1202</v>
      </c>
      <c r="AT24" s="457"/>
      <c r="AU24" s="457"/>
      <c r="AV24" s="457"/>
      <c r="AW24" s="457"/>
      <c r="AX24" s="466" t="s">
        <v>68</v>
      </c>
      <c r="AY24" s="467"/>
      <c r="AZ24" s="456" t="s">
        <v>1204</v>
      </c>
      <c r="BA24" s="457"/>
      <c r="BB24" s="457"/>
      <c r="BC24" s="457"/>
      <c r="BD24" s="457"/>
      <c r="BE24" s="466" t="s">
        <v>68</v>
      </c>
      <c r="BF24" s="467"/>
      <c r="BG24" s="153"/>
      <c r="BH24" s="469" t="s">
        <v>1208</v>
      </c>
      <c r="BI24" s="469"/>
      <c r="BJ24" s="469"/>
      <c r="BK24" s="469"/>
      <c r="BL24" s="469"/>
      <c r="BM24" s="469"/>
      <c r="BN24" s="469"/>
      <c r="BO24" s="469"/>
      <c r="BP24" s="469"/>
      <c r="BQ24" s="149"/>
      <c r="BR24" s="133"/>
      <c r="BS24" s="149"/>
    </row>
    <row r="25" spans="1:71" ht="16.5" customHeight="1" thickTop="1">
      <c r="A25" s="133"/>
      <c r="B25" s="153"/>
      <c r="C25" s="177"/>
      <c r="D25" s="177"/>
      <c r="E25" s="177"/>
      <c r="F25" s="177"/>
      <c r="G25" s="177"/>
      <c r="H25" s="177"/>
      <c r="I25" s="177"/>
      <c r="J25" s="178"/>
      <c r="K25" s="178"/>
      <c r="L25" s="178"/>
      <c r="M25" s="178"/>
      <c r="N25" s="178"/>
      <c r="O25" s="178"/>
      <c r="P25" s="178"/>
      <c r="Q25" s="178"/>
      <c r="R25" s="178"/>
      <c r="S25" s="178"/>
      <c r="T25" s="178"/>
      <c r="U25" s="178"/>
      <c r="V25" s="178"/>
      <c r="W25" s="178"/>
      <c r="X25" s="178"/>
      <c r="Y25" s="178"/>
      <c r="Z25" s="178"/>
      <c r="AA25" s="178"/>
      <c r="AB25" s="178"/>
      <c r="AC25" s="178"/>
      <c r="AD25" s="178"/>
      <c r="AE25" s="179"/>
      <c r="AF25" s="179"/>
      <c r="AG25" s="179"/>
      <c r="AH25" s="179"/>
      <c r="AI25" s="179"/>
      <c r="AJ25" s="179"/>
      <c r="AK25" s="179"/>
      <c r="AL25" s="179"/>
      <c r="AM25" s="179"/>
      <c r="AN25" s="179"/>
      <c r="AO25" s="179"/>
      <c r="AP25" s="179"/>
      <c r="AQ25" s="179"/>
      <c r="AR25" s="179"/>
      <c r="AS25" s="180"/>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R25" s="133"/>
    </row>
    <row r="26" spans="1:71" ht="24" customHeight="1">
      <c r="A26" s="133"/>
      <c r="B26" s="181" t="s">
        <v>48</v>
      </c>
      <c r="C26" s="182"/>
      <c r="D26" s="182"/>
      <c r="E26" s="182"/>
      <c r="F26" s="182"/>
      <c r="G26" s="182"/>
      <c r="H26" s="182"/>
      <c r="I26" s="182"/>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80"/>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R26" s="133"/>
    </row>
    <row r="27" spans="1:71">
      <c r="A27" s="133"/>
      <c r="B27" s="153"/>
      <c r="C27" s="168" t="s">
        <v>21</v>
      </c>
      <c r="D27" s="168"/>
      <c r="E27" s="168"/>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R27" s="133"/>
    </row>
    <row r="28" spans="1:71">
      <c r="A28" s="133"/>
      <c r="B28" s="153"/>
      <c r="C28" s="168" t="s">
        <v>98</v>
      </c>
      <c r="D28" s="168"/>
      <c r="E28" s="168"/>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R28" s="133"/>
    </row>
    <row r="29" spans="1:71">
      <c r="A29" s="133"/>
      <c r="B29" s="169"/>
      <c r="C29" s="183" t="s">
        <v>99</v>
      </c>
      <c r="D29" s="184"/>
      <c r="E29" s="184"/>
      <c r="F29" s="169"/>
      <c r="G29" s="153"/>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R29" s="133"/>
    </row>
    <row r="30" spans="1:71" ht="19.5" customHeight="1">
      <c r="A30" s="133"/>
      <c r="B30" s="169"/>
      <c r="C30" s="169"/>
      <c r="D30" s="185"/>
      <c r="E30" s="186" t="s">
        <v>51</v>
      </c>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R30" s="133"/>
    </row>
    <row r="31" spans="1:71" ht="24" customHeight="1">
      <c r="A31" s="133"/>
      <c r="B31" s="169"/>
      <c r="C31" s="450" t="s">
        <v>1209</v>
      </c>
      <c r="D31" s="451"/>
      <c r="E31" s="452"/>
      <c r="F31" s="470" t="s">
        <v>1131</v>
      </c>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2"/>
      <c r="AE31" s="153"/>
      <c r="AF31" s="153"/>
      <c r="AG31" s="153"/>
      <c r="AH31" s="450" t="s">
        <v>1162</v>
      </c>
      <c r="AI31" s="451"/>
      <c r="AJ31" s="452"/>
      <c r="AK31" s="470" t="s">
        <v>1134</v>
      </c>
      <c r="AL31" s="471"/>
      <c r="AM31" s="471"/>
      <c r="AN31" s="471"/>
      <c r="AO31" s="471"/>
      <c r="AP31" s="471"/>
      <c r="AQ31" s="471"/>
      <c r="AR31" s="471"/>
      <c r="AS31" s="471"/>
      <c r="AT31" s="471"/>
      <c r="AU31" s="471"/>
      <c r="AV31" s="471"/>
      <c r="AW31" s="471"/>
      <c r="AX31" s="471"/>
      <c r="AY31" s="471"/>
      <c r="AZ31" s="471"/>
      <c r="BA31" s="471"/>
      <c r="BB31" s="471"/>
      <c r="BC31" s="471"/>
      <c r="BD31" s="471"/>
      <c r="BE31" s="471"/>
      <c r="BF31" s="472"/>
      <c r="BG31" s="153"/>
      <c r="BH31" s="153"/>
      <c r="BI31" s="153"/>
      <c r="BJ31" s="153"/>
      <c r="BK31" s="153"/>
      <c r="BL31" s="153"/>
      <c r="BM31" s="153"/>
      <c r="BN31" s="153"/>
      <c r="BO31" s="153"/>
      <c r="BP31" s="153"/>
      <c r="BR31" s="133"/>
    </row>
    <row r="32" spans="1:71">
      <c r="A32" s="133"/>
      <c r="B32" s="169"/>
      <c r="C32" s="153"/>
      <c r="D32" s="153"/>
      <c r="E32" s="153"/>
      <c r="F32" s="383" t="s">
        <v>1132</v>
      </c>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5"/>
      <c r="AE32" s="153"/>
      <c r="AF32" s="153"/>
      <c r="AG32" s="153"/>
      <c r="AH32" s="153"/>
      <c r="AI32" s="153"/>
      <c r="AJ32" s="153"/>
      <c r="AK32" s="383" t="s">
        <v>1133</v>
      </c>
      <c r="AL32" s="384"/>
      <c r="AM32" s="384"/>
      <c r="AN32" s="384"/>
      <c r="AO32" s="384"/>
      <c r="AP32" s="384"/>
      <c r="AQ32" s="384"/>
      <c r="AR32" s="384"/>
      <c r="AS32" s="384"/>
      <c r="AT32" s="384"/>
      <c r="AU32" s="384"/>
      <c r="AV32" s="384"/>
      <c r="AW32" s="384"/>
      <c r="AX32" s="384"/>
      <c r="AY32" s="384"/>
      <c r="AZ32" s="384"/>
      <c r="BA32" s="384"/>
      <c r="BB32" s="384"/>
      <c r="BC32" s="384"/>
      <c r="BD32" s="384"/>
      <c r="BE32" s="384"/>
      <c r="BF32" s="385"/>
      <c r="BG32" s="153"/>
      <c r="BH32" s="153"/>
      <c r="BI32" s="153"/>
      <c r="BJ32" s="153"/>
      <c r="BK32" s="153"/>
      <c r="BL32" s="153"/>
      <c r="BM32" s="153"/>
      <c r="BN32" s="153"/>
      <c r="BO32" s="153"/>
      <c r="BP32" s="153"/>
      <c r="BR32" s="133"/>
    </row>
    <row r="33" spans="1:72" ht="17.25">
      <c r="A33" s="133"/>
      <c r="B33" s="169"/>
      <c r="C33" s="169"/>
      <c r="D33" s="185"/>
      <c r="E33" s="187"/>
      <c r="F33" s="386" t="s">
        <v>1136</v>
      </c>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8"/>
      <c r="AE33" s="154"/>
      <c r="AF33" s="154"/>
      <c r="AG33" s="154"/>
      <c r="AH33" s="154"/>
      <c r="AI33" s="154"/>
      <c r="AJ33" s="155"/>
      <c r="AK33" s="386" t="s">
        <v>1137</v>
      </c>
      <c r="AL33" s="387"/>
      <c r="AM33" s="387"/>
      <c r="AN33" s="387"/>
      <c r="AO33" s="387"/>
      <c r="AP33" s="387"/>
      <c r="AQ33" s="387"/>
      <c r="AR33" s="387"/>
      <c r="AS33" s="387"/>
      <c r="AT33" s="387"/>
      <c r="AU33" s="387"/>
      <c r="AV33" s="387"/>
      <c r="AW33" s="387"/>
      <c r="AX33" s="387"/>
      <c r="AY33" s="387"/>
      <c r="AZ33" s="387"/>
      <c r="BA33" s="387"/>
      <c r="BB33" s="387"/>
      <c r="BC33" s="387"/>
      <c r="BD33" s="387"/>
      <c r="BE33" s="387"/>
      <c r="BF33" s="388"/>
      <c r="BG33" s="153"/>
      <c r="BH33" s="153"/>
      <c r="BI33" s="153"/>
      <c r="BJ33" s="153"/>
      <c r="BK33" s="153"/>
      <c r="BL33" s="153"/>
      <c r="BM33" s="153"/>
      <c r="BN33" s="153"/>
      <c r="BO33" s="153"/>
      <c r="BP33" s="153"/>
      <c r="BR33" s="133"/>
    </row>
    <row r="34" spans="1:72">
      <c r="A34" s="133"/>
      <c r="B34" s="169"/>
      <c r="C34" s="169"/>
      <c r="D34" s="185"/>
      <c r="E34" s="169"/>
      <c r="F34" s="302" t="s">
        <v>1135</v>
      </c>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4"/>
      <c r="AE34" s="154"/>
      <c r="AF34" s="154"/>
      <c r="AG34" s="154"/>
      <c r="AH34" s="154"/>
      <c r="AI34" s="154"/>
      <c r="AJ34" s="154"/>
      <c r="AK34" s="302" t="s">
        <v>1138</v>
      </c>
      <c r="AL34" s="303"/>
      <c r="AM34" s="303"/>
      <c r="AN34" s="303"/>
      <c r="AO34" s="303"/>
      <c r="AP34" s="303"/>
      <c r="AQ34" s="303"/>
      <c r="AR34" s="303"/>
      <c r="AS34" s="303"/>
      <c r="AT34" s="303"/>
      <c r="AU34" s="303"/>
      <c r="AV34" s="303"/>
      <c r="AW34" s="303"/>
      <c r="AX34" s="303"/>
      <c r="AY34" s="303"/>
      <c r="AZ34" s="303"/>
      <c r="BA34" s="303"/>
      <c r="BB34" s="303"/>
      <c r="BC34" s="303"/>
      <c r="BD34" s="303"/>
      <c r="BE34" s="303"/>
      <c r="BF34" s="304"/>
      <c r="BG34" s="153"/>
      <c r="BH34" s="153"/>
      <c r="BI34" s="153"/>
      <c r="BJ34" s="153"/>
      <c r="BK34" s="153"/>
      <c r="BL34" s="153"/>
      <c r="BM34" s="153"/>
      <c r="BN34" s="153"/>
      <c r="BO34" s="153"/>
      <c r="BP34" s="153"/>
      <c r="BR34" s="133"/>
    </row>
    <row r="35" spans="1:72" s="19" customFormat="1" ht="13.5" customHeight="1">
      <c r="A35" s="139"/>
      <c r="B35" s="173"/>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9"/>
      <c r="AH35" s="189"/>
      <c r="AI35" s="189"/>
      <c r="AJ35" s="189"/>
      <c r="AK35" s="189"/>
      <c r="AL35" s="189"/>
      <c r="AM35" s="189"/>
      <c r="AN35" s="189"/>
      <c r="AO35" s="189"/>
      <c r="AP35" s="189"/>
      <c r="AQ35" s="189"/>
      <c r="AR35" s="189"/>
      <c r="AS35" s="189"/>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R35" s="139"/>
    </row>
    <row r="36" spans="1:72" ht="24" customHeight="1" thickBot="1">
      <c r="A36" s="133"/>
      <c r="B36" s="153"/>
      <c r="C36" s="468"/>
      <c r="D36" s="468"/>
      <c r="E36" s="468"/>
      <c r="F36" s="468"/>
      <c r="G36" s="468"/>
      <c r="H36" s="468"/>
      <c r="I36" s="468"/>
      <c r="J36" s="254">
        <f>J15</f>
        <v>43218</v>
      </c>
      <c r="K36" s="254"/>
      <c r="L36" s="254"/>
      <c r="M36" s="254"/>
      <c r="N36" s="254"/>
      <c r="O36" s="254"/>
      <c r="P36" s="254"/>
      <c r="Q36" s="254">
        <f t="shared" ref="Q36" si="6">Q15</f>
        <v>43219</v>
      </c>
      <c r="R36" s="254"/>
      <c r="S36" s="254"/>
      <c r="T36" s="254"/>
      <c r="U36" s="254"/>
      <c r="V36" s="254"/>
      <c r="W36" s="254"/>
      <c r="X36" s="254">
        <f t="shared" ref="X36" si="7">X15</f>
        <v>43220</v>
      </c>
      <c r="Y36" s="254"/>
      <c r="Z36" s="254"/>
      <c r="AA36" s="254"/>
      <c r="AB36" s="254"/>
      <c r="AC36" s="254"/>
      <c r="AD36" s="299"/>
      <c r="AE36" s="276">
        <f t="shared" ref="AE36" si="8">AE15</f>
        <v>43223</v>
      </c>
      <c r="AF36" s="254"/>
      <c r="AG36" s="254"/>
      <c r="AH36" s="254"/>
      <c r="AI36" s="254"/>
      <c r="AJ36" s="254"/>
      <c r="AK36" s="254"/>
      <c r="AL36" s="254">
        <f t="shared" ref="AL36" si="9">AL15</f>
        <v>43224</v>
      </c>
      <c r="AM36" s="254"/>
      <c r="AN36" s="254"/>
      <c r="AO36" s="254"/>
      <c r="AP36" s="254"/>
      <c r="AQ36" s="254"/>
      <c r="AR36" s="254"/>
      <c r="AS36" s="254">
        <f t="shared" ref="AS36" si="10">AS15</f>
        <v>43225</v>
      </c>
      <c r="AT36" s="254"/>
      <c r="AU36" s="254"/>
      <c r="AV36" s="254"/>
      <c r="AW36" s="254"/>
      <c r="AX36" s="254"/>
      <c r="AY36" s="254"/>
      <c r="AZ36" s="254">
        <f t="shared" ref="AZ36" si="11">AZ15</f>
        <v>43226</v>
      </c>
      <c r="BA36" s="254"/>
      <c r="BB36" s="254"/>
      <c r="BC36" s="254"/>
      <c r="BD36" s="254"/>
      <c r="BE36" s="254"/>
      <c r="BF36" s="254"/>
      <c r="BG36" s="153"/>
      <c r="BH36" s="350" t="s">
        <v>52</v>
      </c>
      <c r="BI36" s="350"/>
      <c r="BJ36" s="350"/>
      <c r="BK36" s="350"/>
      <c r="BL36" s="350"/>
      <c r="BM36" s="350"/>
      <c r="BN36" s="350"/>
      <c r="BO36" s="350"/>
      <c r="BP36" s="350"/>
      <c r="BR36" s="133"/>
    </row>
    <row r="37" spans="1:72" ht="24" customHeight="1" thickTop="1">
      <c r="A37" s="133"/>
      <c r="B37" s="153"/>
      <c r="C37" s="433" t="s">
        <v>4</v>
      </c>
      <c r="D37" s="433"/>
      <c r="E37" s="433"/>
      <c r="F37" s="433"/>
      <c r="G37" s="433"/>
      <c r="H37" s="433"/>
      <c r="I37" s="433"/>
      <c r="J37" s="473"/>
      <c r="K37" s="473"/>
      <c r="L37" s="473"/>
      <c r="M37" s="473"/>
      <c r="N37" s="473"/>
      <c r="O37" s="473"/>
      <c r="P37" s="473"/>
      <c r="Q37" s="474" t="s">
        <v>1215</v>
      </c>
      <c r="R37" s="475"/>
      <c r="S37" s="475"/>
      <c r="T37" s="475"/>
      <c r="U37" s="475"/>
      <c r="V37" s="476" t="s">
        <v>68</v>
      </c>
      <c r="W37" s="477"/>
      <c r="X37" s="474" t="s">
        <v>1226</v>
      </c>
      <c r="Y37" s="475"/>
      <c r="Z37" s="475"/>
      <c r="AA37" s="475"/>
      <c r="AB37" s="475"/>
      <c r="AC37" s="476" t="s">
        <v>68</v>
      </c>
      <c r="AD37" s="476"/>
      <c r="AE37" s="478"/>
      <c r="AF37" s="473"/>
      <c r="AG37" s="473"/>
      <c r="AH37" s="473"/>
      <c r="AI37" s="473"/>
      <c r="AJ37" s="473"/>
      <c r="AK37" s="473"/>
      <c r="AL37" s="474" t="s">
        <v>1227</v>
      </c>
      <c r="AM37" s="475"/>
      <c r="AN37" s="475"/>
      <c r="AO37" s="475"/>
      <c r="AP37" s="475"/>
      <c r="AQ37" s="476" t="s">
        <v>68</v>
      </c>
      <c r="AR37" s="477"/>
      <c r="AS37" s="474" t="s">
        <v>1228</v>
      </c>
      <c r="AT37" s="475"/>
      <c r="AU37" s="475"/>
      <c r="AV37" s="475"/>
      <c r="AW37" s="475"/>
      <c r="AX37" s="476" t="s">
        <v>68</v>
      </c>
      <c r="AY37" s="477"/>
      <c r="AZ37" s="474" t="s">
        <v>1229</v>
      </c>
      <c r="BA37" s="475"/>
      <c r="BB37" s="475"/>
      <c r="BC37" s="475"/>
      <c r="BD37" s="475"/>
      <c r="BE37" s="476" t="s">
        <v>68</v>
      </c>
      <c r="BF37" s="477"/>
      <c r="BG37" s="153"/>
      <c r="BH37" s="483" t="s">
        <v>1244</v>
      </c>
      <c r="BI37" s="483"/>
      <c r="BJ37" s="483"/>
      <c r="BK37" s="483"/>
      <c r="BL37" s="483"/>
      <c r="BM37" s="483"/>
      <c r="BN37" s="483"/>
      <c r="BO37" s="483"/>
      <c r="BP37" s="483"/>
      <c r="BR37" s="133"/>
      <c r="BT37" s="22">
        <f>COUNTIF(J39:AY39,"&gt;0")</f>
        <v>0</v>
      </c>
    </row>
    <row r="38" spans="1:72" ht="24" customHeight="1">
      <c r="A38" s="133"/>
      <c r="B38" s="153"/>
      <c r="C38" s="433" t="s">
        <v>5</v>
      </c>
      <c r="D38" s="433"/>
      <c r="E38" s="433"/>
      <c r="F38" s="433"/>
      <c r="G38" s="433"/>
      <c r="H38" s="433"/>
      <c r="I38" s="433"/>
      <c r="J38" s="474" t="s">
        <v>1210</v>
      </c>
      <c r="K38" s="475"/>
      <c r="L38" s="475"/>
      <c r="M38" s="475"/>
      <c r="N38" s="475"/>
      <c r="O38" s="476" t="s">
        <v>68</v>
      </c>
      <c r="P38" s="477"/>
      <c r="Q38" s="474" t="s">
        <v>1216</v>
      </c>
      <c r="R38" s="475"/>
      <c r="S38" s="475"/>
      <c r="T38" s="475"/>
      <c r="U38" s="475"/>
      <c r="V38" s="476" t="s">
        <v>68</v>
      </c>
      <c r="W38" s="477"/>
      <c r="X38" s="479"/>
      <c r="Y38" s="480"/>
      <c r="Z38" s="480"/>
      <c r="AA38" s="480"/>
      <c r="AB38" s="480"/>
      <c r="AC38" s="481"/>
      <c r="AD38" s="482"/>
      <c r="AE38" s="491" t="s">
        <v>1221</v>
      </c>
      <c r="AF38" s="475"/>
      <c r="AG38" s="475"/>
      <c r="AH38" s="475"/>
      <c r="AI38" s="475"/>
      <c r="AJ38" s="476" t="s">
        <v>68</v>
      </c>
      <c r="AK38" s="477"/>
      <c r="AL38" s="474" t="s">
        <v>1230</v>
      </c>
      <c r="AM38" s="475"/>
      <c r="AN38" s="475"/>
      <c r="AO38" s="475"/>
      <c r="AP38" s="475"/>
      <c r="AQ38" s="476" t="s">
        <v>68</v>
      </c>
      <c r="AR38" s="477"/>
      <c r="AS38" s="474" t="s">
        <v>1235</v>
      </c>
      <c r="AT38" s="475"/>
      <c r="AU38" s="475"/>
      <c r="AV38" s="475"/>
      <c r="AW38" s="475"/>
      <c r="AX38" s="476" t="s">
        <v>68</v>
      </c>
      <c r="AY38" s="477"/>
      <c r="AZ38" s="479"/>
      <c r="BA38" s="480"/>
      <c r="BB38" s="480"/>
      <c r="BC38" s="480"/>
      <c r="BD38" s="480"/>
      <c r="BE38" s="481"/>
      <c r="BF38" s="482"/>
      <c r="BG38" s="153"/>
      <c r="BH38" s="153"/>
      <c r="BI38" s="153"/>
      <c r="BJ38" s="190"/>
      <c r="BK38" s="190"/>
      <c r="BL38" s="190"/>
      <c r="BM38" s="190"/>
      <c r="BN38" s="190"/>
      <c r="BO38" s="191"/>
      <c r="BP38" s="191"/>
      <c r="BR38" s="133"/>
    </row>
    <row r="39" spans="1:72" ht="24" customHeight="1">
      <c r="A39" s="133"/>
      <c r="B39" s="153"/>
      <c r="C39" s="433" t="s">
        <v>50</v>
      </c>
      <c r="D39" s="433"/>
      <c r="E39" s="433"/>
      <c r="F39" s="433"/>
      <c r="G39" s="433"/>
      <c r="H39" s="433"/>
      <c r="I39" s="433"/>
      <c r="J39" s="456" t="s">
        <v>1211</v>
      </c>
      <c r="K39" s="457"/>
      <c r="L39" s="457"/>
      <c r="M39" s="457"/>
      <c r="N39" s="457"/>
      <c r="O39" s="489" t="s">
        <v>69</v>
      </c>
      <c r="P39" s="490"/>
      <c r="Q39" s="456" t="s">
        <v>1217</v>
      </c>
      <c r="R39" s="457"/>
      <c r="S39" s="457"/>
      <c r="T39" s="457"/>
      <c r="U39" s="457"/>
      <c r="V39" s="489" t="s">
        <v>69</v>
      </c>
      <c r="W39" s="490"/>
      <c r="X39" s="479"/>
      <c r="Y39" s="480"/>
      <c r="Z39" s="480"/>
      <c r="AA39" s="480"/>
      <c r="AB39" s="480"/>
      <c r="AC39" s="481"/>
      <c r="AD39" s="500"/>
      <c r="AE39" s="491" t="s">
        <v>1222</v>
      </c>
      <c r="AF39" s="475"/>
      <c r="AG39" s="475"/>
      <c r="AH39" s="475"/>
      <c r="AI39" s="475"/>
      <c r="AJ39" s="489" t="s">
        <v>69</v>
      </c>
      <c r="AK39" s="490"/>
      <c r="AL39" s="456" t="s">
        <v>1231</v>
      </c>
      <c r="AM39" s="457"/>
      <c r="AN39" s="457"/>
      <c r="AO39" s="457"/>
      <c r="AP39" s="457"/>
      <c r="AQ39" s="489" t="s">
        <v>69</v>
      </c>
      <c r="AR39" s="490"/>
      <c r="AS39" s="456" t="s">
        <v>1236</v>
      </c>
      <c r="AT39" s="457"/>
      <c r="AU39" s="457"/>
      <c r="AV39" s="457"/>
      <c r="AW39" s="457"/>
      <c r="AX39" s="489" t="s">
        <v>69</v>
      </c>
      <c r="AY39" s="490"/>
      <c r="AZ39" s="479"/>
      <c r="BA39" s="480"/>
      <c r="BB39" s="480"/>
      <c r="BC39" s="480"/>
      <c r="BD39" s="480"/>
      <c r="BE39" s="481"/>
      <c r="BF39" s="482"/>
      <c r="BG39" s="153"/>
      <c r="BH39" s="153"/>
      <c r="BI39" s="153"/>
      <c r="BJ39" s="190"/>
      <c r="BK39" s="190"/>
      <c r="BL39" s="190"/>
      <c r="BM39" s="190"/>
      <c r="BN39" s="190"/>
      <c r="BO39" s="191"/>
      <c r="BP39" s="191"/>
      <c r="BR39" s="133"/>
    </row>
    <row r="40" spans="1:72" ht="24" customHeight="1">
      <c r="A40" s="133"/>
      <c r="B40" s="153"/>
      <c r="C40" s="331" t="s">
        <v>93</v>
      </c>
      <c r="D40" s="332"/>
      <c r="E40" s="325" t="s">
        <v>94</v>
      </c>
      <c r="F40" s="326"/>
      <c r="G40" s="326"/>
      <c r="H40" s="326"/>
      <c r="I40" s="327"/>
      <c r="J40" s="496" t="s">
        <v>1212</v>
      </c>
      <c r="K40" s="497"/>
      <c r="L40" s="497"/>
      <c r="M40" s="497"/>
      <c r="N40" s="497"/>
      <c r="O40" s="498" t="s">
        <v>69</v>
      </c>
      <c r="P40" s="499"/>
      <c r="Q40" s="496" t="s">
        <v>1218</v>
      </c>
      <c r="R40" s="497"/>
      <c r="S40" s="497"/>
      <c r="T40" s="497"/>
      <c r="U40" s="497"/>
      <c r="V40" s="498" t="s">
        <v>69</v>
      </c>
      <c r="W40" s="499"/>
      <c r="X40" s="501" t="s">
        <v>96</v>
      </c>
      <c r="Y40" s="502"/>
      <c r="Z40" s="502"/>
      <c r="AA40" s="502"/>
      <c r="AB40" s="502"/>
      <c r="AC40" s="502"/>
      <c r="AD40" s="503"/>
      <c r="AE40" s="510" t="s">
        <v>1223</v>
      </c>
      <c r="AF40" s="497"/>
      <c r="AG40" s="497"/>
      <c r="AH40" s="497"/>
      <c r="AI40" s="497"/>
      <c r="AJ40" s="498" t="s">
        <v>69</v>
      </c>
      <c r="AK40" s="499"/>
      <c r="AL40" s="496" t="s">
        <v>1232</v>
      </c>
      <c r="AM40" s="497"/>
      <c r="AN40" s="497"/>
      <c r="AO40" s="497"/>
      <c r="AP40" s="497"/>
      <c r="AQ40" s="498" t="s">
        <v>69</v>
      </c>
      <c r="AR40" s="499"/>
      <c r="AS40" s="496" t="s">
        <v>1237</v>
      </c>
      <c r="AT40" s="497"/>
      <c r="AU40" s="497"/>
      <c r="AV40" s="497"/>
      <c r="AW40" s="497"/>
      <c r="AX40" s="498" t="s">
        <v>69</v>
      </c>
      <c r="AY40" s="499"/>
      <c r="AZ40" s="501" t="s">
        <v>96</v>
      </c>
      <c r="BA40" s="502"/>
      <c r="BB40" s="502"/>
      <c r="BC40" s="502"/>
      <c r="BD40" s="502"/>
      <c r="BE40" s="502"/>
      <c r="BF40" s="503"/>
      <c r="BG40" s="153"/>
      <c r="BH40" s="153"/>
      <c r="BI40" s="153"/>
      <c r="BJ40" s="192"/>
      <c r="BK40" s="192"/>
      <c r="BL40" s="192"/>
      <c r="BM40" s="192"/>
      <c r="BN40" s="192"/>
      <c r="BO40" s="192"/>
      <c r="BP40" s="192"/>
      <c r="BR40" s="133"/>
    </row>
    <row r="41" spans="1:72" ht="24" customHeight="1">
      <c r="A41" s="133"/>
      <c r="B41" s="153"/>
      <c r="C41" s="333"/>
      <c r="D41" s="334"/>
      <c r="E41" s="328" t="s">
        <v>109</v>
      </c>
      <c r="F41" s="329"/>
      <c r="G41" s="329"/>
      <c r="H41" s="329"/>
      <c r="I41" s="330"/>
      <c r="J41" s="486" t="s">
        <v>1213</v>
      </c>
      <c r="K41" s="487"/>
      <c r="L41" s="487"/>
      <c r="M41" s="487"/>
      <c r="N41" s="487"/>
      <c r="O41" s="484" t="s">
        <v>69</v>
      </c>
      <c r="P41" s="485"/>
      <c r="Q41" s="486" t="s">
        <v>1219</v>
      </c>
      <c r="R41" s="487"/>
      <c r="S41" s="487"/>
      <c r="T41" s="487"/>
      <c r="U41" s="487"/>
      <c r="V41" s="484" t="s">
        <v>69</v>
      </c>
      <c r="W41" s="485"/>
      <c r="X41" s="504"/>
      <c r="Y41" s="505"/>
      <c r="Z41" s="505"/>
      <c r="AA41" s="505"/>
      <c r="AB41" s="505"/>
      <c r="AC41" s="505"/>
      <c r="AD41" s="506"/>
      <c r="AE41" s="488" t="s">
        <v>1224</v>
      </c>
      <c r="AF41" s="487"/>
      <c r="AG41" s="487"/>
      <c r="AH41" s="487"/>
      <c r="AI41" s="487"/>
      <c r="AJ41" s="484" t="s">
        <v>69</v>
      </c>
      <c r="AK41" s="485"/>
      <c r="AL41" s="486" t="s">
        <v>1233</v>
      </c>
      <c r="AM41" s="487"/>
      <c r="AN41" s="487"/>
      <c r="AO41" s="487"/>
      <c r="AP41" s="487"/>
      <c r="AQ41" s="484" t="s">
        <v>69</v>
      </c>
      <c r="AR41" s="485"/>
      <c r="AS41" s="486" t="s">
        <v>1238</v>
      </c>
      <c r="AT41" s="487"/>
      <c r="AU41" s="487"/>
      <c r="AV41" s="487"/>
      <c r="AW41" s="487"/>
      <c r="AX41" s="484" t="s">
        <v>69</v>
      </c>
      <c r="AY41" s="485"/>
      <c r="AZ41" s="504"/>
      <c r="BA41" s="505"/>
      <c r="BB41" s="505"/>
      <c r="BC41" s="505"/>
      <c r="BD41" s="505"/>
      <c r="BE41" s="505"/>
      <c r="BF41" s="506"/>
      <c r="BG41" s="153"/>
      <c r="BH41" s="153"/>
      <c r="BI41" s="153"/>
      <c r="BJ41" s="192"/>
      <c r="BK41" s="192"/>
      <c r="BL41" s="192"/>
      <c r="BM41" s="192"/>
      <c r="BN41" s="192"/>
      <c r="BO41" s="192"/>
      <c r="BP41" s="192"/>
      <c r="BR41" s="133"/>
    </row>
    <row r="42" spans="1:72" ht="24" customHeight="1">
      <c r="A42" s="133"/>
      <c r="B42" s="153"/>
      <c r="C42" s="335"/>
      <c r="D42" s="336"/>
      <c r="E42" s="337" t="s">
        <v>95</v>
      </c>
      <c r="F42" s="338"/>
      <c r="G42" s="338"/>
      <c r="H42" s="338"/>
      <c r="I42" s="339"/>
      <c r="J42" s="494" t="s">
        <v>1214</v>
      </c>
      <c r="K42" s="495"/>
      <c r="L42" s="495"/>
      <c r="M42" s="495"/>
      <c r="N42" s="495"/>
      <c r="O42" s="492" t="s">
        <v>69</v>
      </c>
      <c r="P42" s="493"/>
      <c r="Q42" s="494" t="s">
        <v>1220</v>
      </c>
      <c r="R42" s="495"/>
      <c r="S42" s="495"/>
      <c r="T42" s="495"/>
      <c r="U42" s="495"/>
      <c r="V42" s="492" t="s">
        <v>69</v>
      </c>
      <c r="W42" s="493"/>
      <c r="X42" s="507"/>
      <c r="Y42" s="508"/>
      <c r="Z42" s="508"/>
      <c r="AA42" s="508"/>
      <c r="AB42" s="508"/>
      <c r="AC42" s="508"/>
      <c r="AD42" s="509"/>
      <c r="AE42" s="511" t="s">
        <v>1225</v>
      </c>
      <c r="AF42" s="495"/>
      <c r="AG42" s="495"/>
      <c r="AH42" s="495"/>
      <c r="AI42" s="495"/>
      <c r="AJ42" s="492" t="s">
        <v>69</v>
      </c>
      <c r="AK42" s="493"/>
      <c r="AL42" s="494" t="s">
        <v>1234</v>
      </c>
      <c r="AM42" s="495"/>
      <c r="AN42" s="495"/>
      <c r="AO42" s="495"/>
      <c r="AP42" s="495"/>
      <c r="AQ42" s="492" t="s">
        <v>69</v>
      </c>
      <c r="AR42" s="493"/>
      <c r="AS42" s="494" t="s">
        <v>1239</v>
      </c>
      <c r="AT42" s="495"/>
      <c r="AU42" s="495"/>
      <c r="AV42" s="495"/>
      <c r="AW42" s="495"/>
      <c r="AX42" s="492" t="s">
        <v>69</v>
      </c>
      <c r="AY42" s="493"/>
      <c r="AZ42" s="507"/>
      <c r="BA42" s="508"/>
      <c r="BB42" s="508"/>
      <c r="BC42" s="508"/>
      <c r="BD42" s="508"/>
      <c r="BE42" s="508"/>
      <c r="BF42" s="509"/>
      <c r="BG42" s="153"/>
      <c r="BH42" s="153"/>
      <c r="BI42" s="153"/>
      <c r="BJ42" s="192"/>
      <c r="BK42" s="192"/>
      <c r="BL42" s="192"/>
      <c r="BM42" s="192"/>
      <c r="BN42" s="192"/>
      <c r="BO42" s="192"/>
      <c r="BP42" s="192"/>
      <c r="BR42" s="133"/>
    </row>
    <row r="43" spans="1:72" ht="5.25" customHeight="1">
      <c r="A43" s="13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93"/>
      <c r="AK43" s="194"/>
      <c r="AL43" s="194"/>
      <c r="AM43" s="194"/>
      <c r="AN43" s="194"/>
      <c r="AO43" s="194"/>
      <c r="AP43" s="194"/>
      <c r="AQ43" s="194"/>
      <c r="AR43" s="194"/>
      <c r="AS43" s="194"/>
      <c r="AT43" s="195"/>
      <c r="AU43" s="195"/>
      <c r="AV43" s="153"/>
      <c r="AW43" s="153"/>
      <c r="AX43" s="153"/>
      <c r="AY43" s="153"/>
      <c r="AZ43" s="153"/>
      <c r="BA43" s="153"/>
      <c r="BB43" s="153"/>
      <c r="BC43" s="153"/>
      <c r="BD43" s="153"/>
      <c r="BE43" s="153"/>
      <c r="BF43" s="153"/>
      <c r="BG43" s="153"/>
      <c r="BH43" s="153"/>
      <c r="BI43" s="153"/>
      <c r="BJ43" s="192"/>
      <c r="BK43" s="192"/>
      <c r="BL43" s="169"/>
      <c r="BM43" s="169"/>
      <c r="BN43" s="169"/>
      <c r="BO43" s="169"/>
      <c r="BP43" s="169"/>
      <c r="BQ43" s="6"/>
      <c r="BR43" s="133"/>
      <c r="BS43" s="6"/>
      <c r="BT43" s="6"/>
    </row>
    <row r="44" spans="1:72" ht="13.5" customHeight="1">
      <c r="A44" s="133"/>
      <c r="B44" s="169"/>
      <c r="C44" s="196"/>
      <c r="D44" s="197" t="s">
        <v>7</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94"/>
      <c r="AK44" s="194"/>
      <c r="AL44" s="194"/>
      <c r="AM44" s="194"/>
      <c r="AN44" s="194"/>
      <c r="AO44" s="194"/>
      <c r="AP44" s="194"/>
      <c r="AQ44" s="194"/>
      <c r="AR44" s="194"/>
      <c r="AS44" s="194"/>
      <c r="AT44" s="169"/>
      <c r="AU44" s="169"/>
      <c r="AV44" s="153"/>
      <c r="AW44" s="153"/>
      <c r="AX44" s="153"/>
      <c r="AY44" s="153"/>
      <c r="AZ44" s="153"/>
      <c r="BA44" s="153"/>
      <c r="BB44" s="153"/>
      <c r="BC44" s="153"/>
      <c r="BD44" s="153"/>
      <c r="BE44" s="153"/>
      <c r="BF44" s="153"/>
      <c r="BG44" s="153"/>
      <c r="BH44" s="153"/>
      <c r="BI44" s="153"/>
      <c r="BJ44" s="192"/>
      <c r="BK44" s="192"/>
      <c r="BL44" s="153"/>
      <c r="BM44" s="153"/>
      <c r="BN44" s="153"/>
      <c r="BO44" s="153"/>
      <c r="BP44" s="153"/>
      <c r="BR44" s="133"/>
    </row>
    <row r="45" spans="1:72" ht="7.5" customHeight="1">
      <c r="A45" s="133"/>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69"/>
      <c r="AU45" s="169"/>
      <c r="AV45" s="153"/>
      <c r="AW45" s="153"/>
      <c r="AX45" s="153"/>
      <c r="AY45" s="153"/>
      <c r="AZ45" s="153"/>
      <c r="BA45" s="153"/>
      <c r="BB45" s="153"/>
      <c r="BC45" s="153"/>
      <c r="BD45" s="153"/>
      <c r="BE45" s="153"/>
      <c r="BF45" s="153"/>
      <c r="BG45" s="153"/>
      <c r="BH45" s="153"/>
      <c r="BI45" s="153"/>
      <c r="BJ45" s="192"/>
      <c r="BK45" s="192"/>
      <c r="BL45" s="153"/>
      <c r="BM45" s="153"/>
      <c r="BN45" s="153"/>
      <c r="BO45" s="153"/>
      <c r="BP45" s="153"/>
      <c r="BR45" s="133"/>
    </row>
    <row r="46" spans="1:72" ht="21">
      <c r="A46" s="133"/>
      <c r="B46" s="131"/>
      <c r="C46" s="389" t="s">
        <v>97</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1"/>
      <c r="BR46" s="133"/>
    </row>
    <row r="47" spans="1:72">
      <c r="A47" s="133"/>
      <c r="B47" s="6"/>
      <c r="C47" s="375" t="s">
        <v>1240</v>
      </c>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7"/>
      <c r="BR47" s="133"/>
    </row>
    <row r="48" spans="1:72" ht="13.5" customHeight="1">
      <c r="A48" s="133"/>
      <c r="B48" s="6"/>
      <c r="C48" s="375" t="s">
        <v>1241</v>
      </c>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7"/>
      <c r="BR48" s="133"/>
    </row>
    <row r="49" spans="1:70" ht="13.5" customHeight="1">
      <c r="A49" s="133"/>
      <c r="B49" s="6"/>
      <c r="C49" s="375" t="s">
        <v>1242</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7"/>
      <c r="BR49" s="133"/>
    </row>
    <row r="50" spans="1:70" ht="13.5" customHeight="1">
      <c r="A50" s="133"/>
      <c r="C50" s="378" t="s">
        <v>1243</v>
      </c>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80"/>
      <c r="BR50" s="133"/>
    </row>
    <row r="51" spans="1:70" ht="13.5" customHeight="1">
      <c r="A51" s="133"/>
      <c r="H51" s="21"/>
      <c r="L51" s="62"/>
      <c r="M51" s="12"/>
      <c r="N51" s="12"/>
      <c r="O51" s="12"/>
      <c r="P51" s="12"/>
      <c r="Q51" s="12"/>
      <c r="R51" s="12"/>
      <c r="S51" s="12"/>
      <c r="T51" s="12"/>
      <c r="U51" s="12"/>
      <c r="V51" s="28"/>
      <c r="W51" s="28"/>
      <c r="X51" s="28"/>
      <c r="Y51" s="28"/>
      <c r="Z51" s="28"/>
      <c r="AA51" s="28"/>
      <c r="AB51" s="28"/>
      <c r="AC51" s="28"/>
      <c r="AD51" s="28"/>
      <c r="AE51" s="28"/>
      <c r="AF51" s="28"/>
      <c r="AG51" s="28"/>
      <c r="AI51" s="21"/>
      <c r="AM51" s="62"/>
      <c r="BR51" s="133"/>
    </row>
    <row r="52" spans="1:70" ht="14.25" customHeight="1">
      <c r="A52" s="133"/>
      <c r="B52" s="133"/>
      <c r="C52" s="133"/>
      <c r="D52" s="133"/>
      <c r="E52" s="133"/>
      <c r="F52" s="133"/>
      <c r="G52" s="133"/>
      <c r="H52" s="133"/>
      <c r="I52" s="133"/>
      <c r="J52" s="133"/>
      <c r="K52" s="133"/>
      <c r="L52" s="133"/>
      <c r="M52" s="133"/>
      <c r="N52" s="133"/>
      <c r="O52" s="133"/>
      <c r="P52" s="133"/>
      <c r="Q52" s="133"/>
      <c r="R52" s="133"/>
      <c r="S52" s="133"/>
      <c r="T52" s="133"/>
      <c r="U52" s="381" t="s">
        <v>92</v>
      </c>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133"/>
      <c r="AZ52" s="133"/>
      <c r="BA52" s="133"/>
      <c r="BB52" s="133"/>
      <c r="BC52" s="133"/>
      <c r="BD52" s="133"/>
      <c r="BE52" s="133"/>
      <c r="BF52" s="133"/>
      <c r="BG52" s="133"/>
      <c r="BH52" s="133"/>
      <c r="BI52" s="133"/>
      <c r="BJ52" s="133"/>
      <c r="BK52" s="133"/>
      <c r="BL52" s="133"/>
      <c r="BM52" s="133"/>
      <c r="BN52" s="133"/>
      <c r="BO52" s="133"/>
      <c r="BP52" s="133"/>
      <c r="BQ52" s="133"/>
      <c r="BR52" s="133"/>
    </row>
    <row r="53" spans="1:70">
      <c r="A53" s="15"/>
      <c r="B53" s="15"/>
      <c r="C53" s="15"/>
      <c r="D53" s="129" t="s">
        <v>41</v>
      </c>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29" t="s">
        <v>41</v>
      </c>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R53" s="15"/>
    </row>
    <row r="54" spans="1:70">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R54" s="15"/>
    </row>
  </sheetData>
  <mergeCells count="252">
    <mergeCell ref="C50:BP50"/>
    <mergeCell ref="U52:AX52"/>
    <mergeCell ref="AQ42:AR42"/>
    <mergeCell ref="AS42:AW42"/>
    <mergeCell ref="AX42:AY42"/>
    <mergeCell ref="C46:BP46"/>
    <mergeCell ref="C47:BP47"/>
    <mergeCell ref="C48:BP48"/>
    <mergeCell ref="AZ40:BF42"/>
    <mergeCell ref="AE40:AI40"/>
    <mergeCell ref="AJ40:AK40"/>
    <mergeCell ref="AL40:AP40"/>
    <mergeCell ref="AQ40:AR40"/>
    <mergeCell ref="AS40:AW40"/>
    <mergeCell ref="AX40:AY40"/>
    <mergeCell ref="AS41:AW41"/>
    <mergeCell ref="AX41:AY41"/>
    <mergeCell ref="AQ41:AR41"/>
    <mergeCell ref="C40:D42"/>
    <mergeCell ref="Q40:U40"/>
    <mergeCell ref="V40:W40"/>
    <mergeCell ref="X40:AD42"/>
    <mergeCell ref="AE42:AI42"/>
    <mergeCell ref="E40:I40"/>
    <mergeCell ref="C49:BP49"/>
    <mergeCell ref="AE39:AI39"/>
    <mergeCell ref="AJ42:AK42"/>
    <mergeCell ref="AL42:AP42"/>
    <mergeCell ref="E41:I41"/>
    <mergeCell ref="J41:N41"/>
    <mergeCell ref="AJ39:AK39"/>
    <mergeCell ref="AL39:AP39"/>
    <mergeCell ref="C39:I39"/>
    <mergeCell ref="J39:N39"/>
    <mergeCell ref="O39:P39"/>
    <mergeCell ref="Q39:U39"/>
    <mergeCell ref="V39:W39"/>
    <mergeCell ref="X39:AB39"/>
    <mergeCell ref="AJ41:AK41"/>
    <mergeCell ref="AL41:AP41"/>
    <mergeCell ref="O42:P42"/>
    <mergeCell ref="Q42:U42"/>
    <mergeCell ref="V42:W42"/>
    <mergeCell ref="J40:N40"/>
    <mergeCell ref="E42:I42"/>
    <mergeCell ref="J42:N42"/>
    <mergeCell ref="O40:P40"/>
    <mergeCell ref="AC39:AD39"/>
    <mergeCell ref="O41:P41"/>
    <mergeCell ref="Q41:U41"/>
    <mergeCell ref="V41:W41"/>
    <mergeCell ref="AE41:AI41"/>
    <mergeCell ref="BE37:BF37"/>
    <mergeCell ref="AX39:AY39"/>
    <mergeCell ref="AZ39:BD39"/>
    <mergeCell ref="BE39:BF39"/>
    <mergeCell ref="AQ39:AR39"/>
    <mergeCell ref="AS39:AW39"/>
    <mergeCell ref="AL37:AP37"/>
    <mergeCell ref="AQ37:AR37"/>
    <mergeCell ref="AS37:AW37"/>
    <mergeCell ref="AX37:AY37"/>
    <mergeCell ref="AZ37:BD37"/>
    <mergeCell ref="Q38:U38"/>
    <mergeCell ref="V38:W38"/>
    <mergeCell ref="X38:AB38"/>
    <mergeCell ref="AC38:AD38"/>
    <mergeCell ref="AE38:AI38"/>
    <mergeCell ref="AJ38:AK38"/>
    <mergeCell ref="BH36:BP36"/>
    <mergeCell ref="C37:I37"/>
    <mergeCell ref="J37:P37"/>
    <mergeCell ref="Q37:U37"/>
    <mergeCell ref="V37:W37"/>
    <mergeCell ref="X37:AB37"/>
    <mergeCell ref="AC37:AD37"/>
    <mergeCell ref="AE37:AK37"/>
    <mergeCell ref="AL38:AP38"/>
    <mergeCell ref="AQ38:AR38"/>
    <mergeCell ref="AS38:AW38"/>
    <mergeCell ref="AX38:AY38"/>
    <mergeCell ref="AZ38:BD38"/>
    <mergeCell ref="BE38:BF38"/>
    <mergeCell ref="BH37:BP37"/>
    <mergeCell ref="C38:I38"/>
    <mergeCell ref="J38:N38"/>
    <mergeCell ref="O38:P38"/>
    <mergeCell ref="F33:AD33"/>
    <mergeCell ref="AK33:BF33"/>
    <mergeCell ref="F34:AD34"/>
    <mergeCell ref="AK34:BF34"/>
    <mergeCell ref="C36:I36"/>
    <mergeCell ref="J36:P36"/>
    <mergeCell ref="Q36:W36"/>
    <mergeCell ref="X36:AD36"/>
    <mergeCell ref="AE36:AK36"/>
    <mergeCell ref="AL36:AR36"/>
    <mergeCell ref="AS36:AY36"/>
    <mergeCell ref="AZ36:BF36"/>
    <mergeCell ref="BH24:BP24"/>
    <mergeCell ref="C31:E31"/>
    <mergeCell ref="F31:AD31"/>
    <mergeCell ref="AH31:AJ31"/>
    <mergeCell ref="AK31:BF31"/>
    <mergeCell ref="F32:AD32"/>
    <mergeCell ref="AK32:BF32"/>
    <mergeCell ref="AL24:AP24"/>
    <mergeCell ref="AQ24:AR24"/>
    <mergeCell ref="AS24:AW24"/>
    <mergeCell ref="AX24:AY24"/>
    <mergeCell ref="AZ24:BD24"/>
    <mergeCell ref="BE24:BF24"/>
    <mergeCell ref="C24:I24"/>
    <mergeCell ref="J24:N24"/>
    <mergeCell ref="O24:P24"/>
    <mergeCell ref="Q24:U24"/>
    <mergeCell ref="V24:W24"/>
    <mergeCell ref="X24:AB24"/>
    <mergeCell ref="AC24:AD24"/>
    <mergeCell ref="AE24:AI24"/>
    <mergeCell ref="AJ24:AK24"/>
    <mergeCell ref="BH23:BP23"/>
    <mergeCell ref="AL23:AP23"/>
    <mergeCell ref="AQ23:AR23"/>
    <mergeCell ref="AS23:AW23"/>
    <mergeCell ref="AX23:AY23"/>
    <mergeCell ref="AZ23:BD23"/>
    <mergeCell ref="BE23:BF23"/>
    <mergeCell ref="C22:I22"/>
    <mergeCell ref="J22:P22"/>
    <mergeCell ref="Q22:W22"/>
    <mergeCell ref="X22:AD22"/>
    <mergeCell ref="AE22:AK22"/>
    <mergeCell ref="AL22:AR22"/>
    <mergeCell ref="AS22:AY22"/>
    <mergeCell ref="C23:I23"/>
    <mergeCell ref="J23:N23"/>
    <mergeCell ref="O23:P23"/>
    <mergeCell ref="Q23:U23"/>
    <mergeCell ref="V23:W23"/>
    <mergeCell ref="X23:AB23"/>
    <mergeCell ref="AC23:AD23"/>
    <mergeCell ref="AE23:AI23"/>
    <mergeCell ref="AJ23:AK23"/>
    <mergeCell ref="AZ22:BF22"/>
    <mergeCell ref="BD18:BF18"/>
    <mergeCell ref="BH18:BP18"/>
    <mergeCell ref="AL18:AO18"/>
    <mergeCell ref="AP18:AR18"/>
    <mergeCell ref="AS18:AV18"/>
    <mergeCell ref="AW18:AY18"/>
    <mergeCell ref="AZ18:BC18"/>
    <mergeCell ref="BD19:BF19"/>
    <mergeCell ref="BH19:BP19"/>
    <mergeCell ref="BH22:BP22"/>
    <mergeCell ref="C19:I19"/>
    <mergeCell ref="J19:M19"/>
    <mergeCell ref="N19:P19"/>
    <mergeCell ref="Q19:T19"/>
    <mergeCell ref="U19:W19"/>
    <mergeCell ref="X19:AA19"/>
    <mergeCell ref="AB19:AD19"/>
    <mergeCell ref="AE19:AH19"/>
    <mergeCell ref="AI19:AK19"/>
    <mergeCell ref="AL19:AO19"/>
    <mergeCell ref="AP19:AR19"/>
    <mergeCell ref="AS19:AV19"/>
    <mergeCell ref="AW19:AY19"/>
    <mergeCell ref="AZ19:BC19"/>
    <mergeCell ref="C18:I18"/>
    <mergeCell ref="J18:M18"/>
    <mergeCell ref="N18:P18"/>
    <mergeCell ref="Q18:T18"/>
    <mergeCell ref="U18:W18"/>
    <mergeCell ref="X18:AA18"/>
    <mergeCell ref="AB18:AD18"/>
    <mergeCell ref="AE18:AH18"/>
    <mergeCell ref="AI17:AK17"/>
    <mergeCell ref="AI18:AK18"/>
    <mergeCell ref="BH16:BP16"/>
    <mergeCell ref="C17:I17"/>
    <mergeCell ref="J17:M17"/>
    <mergeCell ref="N17:P17"/>
    <mergeCell ref="Q17:T17"/>
    <mergeCell ref="U17:W17"/>
    <mergeCell ref="X17:AA17"/>
    <mergeCell ref="AB17:AD17"/>
    <mergeCell ref="AE17:AH17"/>
    <mergeCell ref="AI16:AK16"/>
    <mergeCell ref="AL16:AO16"/>
    <mergeCell ref="AP16:AR16"/>
    <mergeCell ref="AS16:AV16"/>
    <mergeCell ref="AW16:AY16"/>
    <mergeCell ref="AZ16:BC16"/>
    <mergeCell ref="BD17:BF17"/>
    <mergeCell ref="BH17:BP17"/>
    <mergeCell ref="AL17:AO17"/>
    <mergeCell ref="AP17:AR17"/>
    <mergeCell ref="AS17:AV17"/>
    <mergeCell ref="AW17:AY17"/>
    <mergeCell ref="AZ17:BC17"/>
    <mergeCell ref="AS15:AY15"/>
    <mergeCell ref="AZ15:BF15"/>
    <mergeCell ref="C16:I16"/>
    <mergeCell ref="J16:M16"/>
    <mergeCell ref="N16:P16"/>
    <mergeCell ref="Q16:T16"/>
    <mergeCell ref="U16:W16"/>
    <mergeCell ref="X16:AA16"/>
    <mergeCell ref="AB16:AD16"/>
    <mergeCell ref="AE16:AH16"/>
    <mergeCell ref="C15:I15"/>
    <mergeCell ref="J15:P15"/>
    <mergeCell ref="Q15:W15"/>
    <mergeCell ref="X15:AD15"/>
    <mergeCell ref="AE15:AK15"/>
    <mergeCell ref="AL15:AR15"/>
    <mergeCell ref="BD16:BF16"/>
    <mergeCell ref="E13:G13"/>
    <mergeCell ref="H13:N13"/>
    <mergeCell ref="S13:U13"/>
    <mergeCell ref="V13:AC13"/>
    <mergeCell ref="AH13:AJ13"/>
    <mergeCell ref="AK13:BF13"/>
    <mergeCell ref="C10:I10"/>
    <mergeCell ref="J10:X10"/>
    <mergeCell ref="Y10:AE10"/>
    <mergeCell ref="AF10:AT10"/>
    <mergeCell ref="AU10:BA10"/>
    <mergeCell ref="BB10:BP10"/>
    <mergeCell ref="B2:BQ2"/>
    <mergeCell ref="C4:I4"/>
    <mergeCell ref="J4:BP4"/>
    <mergeCell ref="C5:I6"/>
    <mergeCell ref="J5:K5"/>
    <mergeCell ref="L5:R5"/>
    <mergeCell ref="S5:BP5"/>
    <mergeCell ref="J6:BP6"/>
    <mergeCell ref="C9:I9"/>
    <mergeCell ref="J9:X9"/>
    <mergeCell ref="Y9:AE9"/>
    <mergeCell ref="AF9:AT9"/>
    <mergeCell ref="AU9:BA9"/>
    <mergeCell ref="BB9:BP9"/>
    <mergeCell ref="C7:I7"/>
    <mergeCell ref="J7:AI7"/>
    <mergeCell ref="AJ7:AP7"/>
    <mergeCell ref="AQ7:BP7"/>
    <mergeCell ref="C8:I8"/>
    <mergeCell ref="J8:AI8"/>
    <mergeCell ref="AJ8:AP8"/>
    <mergeCell ref="AQ8:BP8"/>
  </mergeCells>
  <phoneticPr fontId="26"/>
  <dataValidations count="2">
    <dataValidation imeMode="hiragana" allowBlank="1" showInputMessage="1" showErrorMessage="1" sqref="J6"/>
    <dataValidation imeMode="off" allowBlank="1" showInputMessage="1" showErrorMessage="1" sqref="AF10 L5:R5 BB10 J7:J8 BE23:BE24 J10 AE23:AE24 O23:O24 J23:J24 V23:V24 Q23:Q24 X23:X24 AC23:AC24 BJ39:BP39 AS23:AS24 AJ23:AJ24 X16:X19 J16:J19 X39:AD39 Q16:Q19 AX23:AX24 V39:W39 Q39:U39 J39:N39 AX39:AY39 AS16:AS19 AJ39:AK39 AZ39:BF39 AS39:AW39 AQ39:AR39 AL16:AL19 AE16:AE19 AL23:AL24 AQ23:AQ24 AZ23:AZ24 AQ7:AQ8 AL39:AP39 AZ16:AZ19 O39:P39"/>
  </dataValidations>
  <pageMargins left="0.69" right="0.22" top="0.22" bottom="0.16" header="0.11" footer="0.11"/>
  <pageSetup paperSize="9" scale="88" fitToHeight="0"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
  <sheetViews>
    <sheetView workbookViewId="0">
      <selection activeCell="C49" sqref="C49:BP49"/>
    </sheetView>
  </sheetViews>
  <sheetFormatPr defaultRowHeight="13.5"/>
  <cols>
    <col min="1" max="2" width="3.75" customWidth="1"/>
    <col min="3" max="3" width="23.125" bestFit="1" customWidth="1"/>
    <col min="4" max="4" width="14.875" bestFit="1" customWidth="1"/>
    <col min="5" max="25" width="3.5" customWidth="1"/>
    <col min="27" max="28" width="5.25" bestFit="1" customWidth="1"/>
    <col min="29" max="30" width="3.375" bestFit="1" customWidth="1"/>
    <col min="31" max="32" width="5.25" bestFit="1" customWidth="1"/>
    <col min="33" max="34" width="3.5" bestFit="1" customWidth="1"/>
    <col min="35" max="36" width="5.25" bestFit="1" customWidth="1"/>
    <col min="38" max="39" width="5.25" bestFit="1" customWidth="1"/>
    <col min="40" max="41" width="3.5" bestFit="1" customWidth="1"/>
    <col min="42" max="43" width="5.25" bestFit="1" customWidth="1"/>
    <col min="44" max="45" width="3.5" bestFit="1" customWidth="1"/>
    <col min="46" max="47" width="5.25" bestFit="1" customWidth="1"/>
    <col min="48" max="49" width="3.5" bestFit="1" customWidth="1"/>
    <col min="50" max="51" width="5.25" bestFit="1" customWidth="1"/>
    <col min="53" max="53" width="5.375" customWidth="1"/>
    <col min="54" max="54" width="5.375" bestFit="1" customWidth="1"/>
    <col min="56" max="58" width="4.375" bestFit="1" customWidth="1"/>
  </cols>
  <sheetData>
    <row r="1" spans="1:69">
      <c r="A1" s="201" t="s">
        <v>2465</v>
      </c>
      <c r="B1" s="201"/>
      <c r="C1" s="201"/>
      <c r="D1" s="201"/>
      <c r="E1" s="201"/>
      <c r="F1" s="201"/>
      <c r="G1" s="201"/>
      <c r="H1" s="201"/>
      <c r="I1" s="201"/>
      <c r="J1" s="201"/>
      <c r="K1" s="201"/>
      <c r="L1" s="201"/>
      <c r="M1" s="201"/>
      <c r="N1" s="201"/>
      <c r="O1" s="201"/>
      <c r="P1" s="202"/>
      <c r="Q1" s="201"/>
      <c r="R1" s="201"/>
      <c r="S1" s="201"/>
      <c r="T1" s="201"/>
      <c r="U1" s="201"/>
      <c r="V1" s="201"/>
      <c r="W1" s="201"/>
      <c r="X1" s="201"/>
      <c r="Y1" s="226" t="s">
        <v>2492</v>
      </c>
      <c r="Z1" s="201"/>
      <c r="AA1" s="512">
        <v>43218</v>
      </c>
      <c r="AB1" s="513"/>
      <c r="AC1" s="514"/>
      <c r="AD1" s="512">
        <v>43219</v>
      </c>
      <c r="AE1" s="513"/>
      <c r="AF1" s="513"/>
      <c r="AG1" s="514"/>
      <c r="AH1" s="512">
        <v>43220</v>
      </c>
      <c r="AI1" s="513"/>
      <c r="AJ1" s="514"/>
      <c r="AK1" s="203"/>
      <c r="AL1" s="512">
        <v>43223</v>
      </c>
      <c r="AM1" s="513"/>
      <c r="AN1" s="514"/>
      <c r="AO1" s="512">
        <v>43224</v>
      </c>
      <c r="AP1" s="513"/>
      <c r="AQ1" s="513"/>
      <c r="AR1" s="514"/>
      <c r="AS1" s="512">
        <v>43225</v>
      </c>
      <c r="AT1" s="513"/>
      <c r="AU1" s="513"/>
      <c r="AV1" s="514"/>
      <c r="AW1" s="512">
        <v>43226</v>
      </c>
      <c r="AX1" s="513"/>
      <c r="AY1" s="514"/>
      <c r="AZ1" s="201"/>
      <c r="BA1" s="201" t="s">
        <v>2459</v>
      </c>
      <c r="BB1" s="201"/>
      <c r="BC1" s="204"/>
      <c r="BD1" s="201"/>
      <c r="BE1" s="201"/>
      <c r="BF1" s="201"/>
      <c r="BG1" s="201"/>
      <c r="BH1" s="201"/>
      <c r="BI1" s="201"/>
      <c r="BJ1" s="201"/>
      <c r="BK1" s="201"/>
      <c r="BL1" s="201"/>
      <c r="BM1" s="201"/>
      <c r="BN1" s="201"/>
      <c r="BO1" s="201"/>
      <c r="BP1" s="201"/>
      <c r="BQ1" s="201"/>
    </row>
    <row r="2" spans="1:69">
      <c r="A2" s="517" t="s">
        <v>2460</v>
      </c>
      <c r="B2" s="519" t="s">
        <v>2466</v>
      </c>
      <c r="C2" s="521" t="s">
        <v>2461</v>
      </c>
      <c r="D2" s="521" t="s">
        <v>2462</v>
      </c>
      <c r="E2" s="205">
        <v>43218</v>
      </c>
      <c r="F2" s="206"/>
      <c r="G2" s="207"/>
      <c r="H2" s="205">
        <v>43219</v>
      </c>
      <c r="I2" s="206"/>
      <c r="J2" s="207"/>
      <c r="K2" s="205">
        <v>43220</v>
      </c>
      <c r="L2" s="206"/>
      <c r="M2" s="207"/>
      <c r="N2" s="205">
        <v>43223</v>
      </c>
      <c r="O2" s="206"/>
      <c r="P2" s="207"/>
      <c r="Q2" s="205">
        <v>43224</v>
      </c>
      <c r="R2" s="206"/>
      <c r="S2" s="207"/>
      <c r="T2" s="205">
        <v>43225</v>
      </c>
      <c r="U2" s="206"/>
      <c r="V2" s="207"/>
      <c r="W2" s="205">
        <v>43226</v>
      </c>
      <c r="X2" s="206"/>
      <c r="Y2" s="207"/>
      <c r="Z2" s="201"/>
      <c r="AA2" s="515" t="s">
        <v>2463</v>
      </c>
      <c r="AB2" s="516"/>
      <c r="AC2" s="208"/>
      <c r="AD2" s="209"/>
      <c r="AE2" s="515" t="s">
        <v>2463</v>
      </c>
      <c r="AF2" s="516"/>
      <c r="AG2" s="210"/>
      <c r="AH2" s="211"/>
      <c r="AI2" s="515" t="s">
        <v>2463</v>
      </c>
      <c r="AJ2" s="516"/>
      <c r="AK2" s="212"/>
      <c r="AL2" s="515" t="s">
        <v>2463</v>
      </c>
      <c r="AM2" s="516"/>
      <c r="AN2" s="208"/>
      <c r="AO2" s="209"/>
      <c r="AP2" s="515" t="s">
        <v>2463</v>
      </c>
      <c r="AQ2" s="516"/>
      <c r="AR2" s="210"/>
      <c r="AS2" s="209"/>
      <c r="AT2" s="515" t="s">
        <v>2463</v>
      </c>
      <c r="AU2" s="516"/>
      <c r="AV2" s="210"/>
      <c r="AW2" s="211"/>
      <c r="AX2" s="515" t="s">
        <v>2463</v>
      </c>
      <c r="AY2" s="516"/>
      <c r="AZ2" s="201"/>
      <c r="BA2" s="201"/>
      <c r="BB2" s="201"/>
      <c r="BC2" s="213"/>
      <c r="BD2" s="201"/>
      <c r="BE2" s="201"/>
      <c r="BF2" s="201"/>
      <c r="BG2" s="201"/>
      <c r="BH2" s="201"/>
      <c r="BI2" s="201"/>
      <c r="BJ2" s="201"/>
      <c r="BK2" s="201"/>
      <c r="BL2" s="201"/>
      <c r="BM2" s="201"/>
      <c r="BN2" s="201"/>
      <c r="BO2" s="201"/>
      <c r="BP2" s="201"/>
      <c r="BQ2" s="201"/>
    </row>
    <row r="3" spans="1:69">
      <c r="A3" s="518"/>
      <c r="B3" s="520"/>
      <c r="C3" s="522"/>
      <c r="D3" s="522"/>
      <c r="E3" s="229" t="s">
        <v>2467</v>
      </c>
      <c r="F3" s="214" t="s">
        <v>2468</v>
      </c>
      <c r="G3" s="215" t="s">
        <v>2469</v>
      </c>
      <c r="H3" s="229" t="s">
        <v>2467</v>
      </c>
      <c r="I3" s="214" t="s">
        <v>2468</v>
      </c>
      <c r="J3" s="215" t="s">
        <v>2469</v>
      </c>
      <c r="K3" s="229" t="s">
        <v>2467</v>
      </c>
      <c r="L3" s="214" t="s">
        <v>2468</v>
      </c>
      <c r="M3" s="215" t="s">
        <v>2469</v>
      </c>
      <c r="N3" s="229" t="s">
        <v>2467</v>
      </c>
      <c r="O3" s="214" t="s">
        <v>2468</v>
      </c>
      <c r="P3" s="215" t="s">
        <v>2469</v>
      </c>
      <c r="Q3" s="229" t="s">
        <v>2467</v>
      </c>
      <c r="R3" s="214" t="s">
        <v>2468</v>
      </c>
      <c r="S3" s="215" t="s">
        <v>2469</v>
      </c>
      <c r="T3" s="229" t="s">
        <v>2467</v>
      </c>
      <c r="U3" s="214" t="s">
        <v>2468</v>
      </c>
      <c r="V3" s="215" t="s">
        <v>2469</v>
      </c>
      <c r="W3" s="230" t="s">
        <v>2467</v>
      </c>
      <c r="X3" s="216" t="s">
        <v>2468</v>
      </c>
      <c r="Y3" s="217" t="s">
        <v>2469</v>
      </c>
      <c r="Z3" s="231"/>
      <c r="AA3" s="232" t="s">
        <v>2470</v>
      </c>
      <c r="AB3" s="233" t="s">
        <v>2471</v>
      </c>
      <c r="AC3" s="234" t="s">
        <v>2472</v>
      </c>
      <c r="AD3" s="235" t="s">
        <v>2473</v>
      </c>
      <c r="AE3" s="232" t="s">
        <v>2470</v>
      </c>
      <c r="AF3" s="233" t="s">
        <v>2471</v>
      </c>
      <c r="AG3" s="234" t="s">
        <v>2472</v>
      </c>
      <c r="AH3" s="232" t="s">
        <v>2473</v>
      </c>
      <c r="AI3" s="232" t="s">
        <v>2470</v>
      </c>
      <c r="AJ3" s="233" t="s">
        <v>2471</v>
      </c>
      <c r="AK3" s="236"/>
      <c r="AL3" s="232" t="s">
        <v>2470</v>
      </c>
      <c r="AM3" s="233" t="s">
        <v>2471</v>
      </c>
      <c r="AN3" s="234" t="s">
        <v>2472</v>
      </c>
      <c r="AO3" s="235" t="s">
        <v>2473</v>
      </c>
      <c r="AP3" s="232" t="s">
        <v>2470</v>
      </c>
      <c r="AQ3" s="233" t="s">
        <v>2471</v>
      </c>
      <c r="AR3" s="234" t="s">
        <v>2472</v>
      </c>
      <c r="AS3" s="235" t="s">
        <v>2473</v>
      </c>
      <c r="AT3" s="232" t="s">
        <v>2470</v>
      </c>
      <c r="AU3" s="233" t="s">
        <v>2471</v>
      </c>
      <c r="AV3" s="234" t="s">
        <v>2472</v>
      </c>
      <c r="AW3" s="232" t="s">
        <v>2473</v>
      </c>
      <c r="AX3" s="232" t="s">
        <v>2470</v>
      </c>
      <c r="AY3" s="233" t="s">
        <v>2471</v>
      </c>
      <c r="AZ3" s="237"/>
      <c r="BA3" s="238" t="s">
        <v>2474</v>
      </c>
      <c r="BB3" s="238" t="s">
        <v>2475</v>
      </c>
      <c r="BC3" s="234"/>
      <c r="BD3" s="238" t="s">
        <v>2476</v>
      </c>
      <c r="BE3" s="238" t="s">
        <v>2477</v>
      </c>
      <c r="BF3" s="238" t="s">
        <v>2478</v>
      </c>
      <c r="BG3" s="238" t="s">
        <v>2479</v>
      </c>
      <c r="BH3" s="239" t="s">
        <v>2464</v>
      </c>
      <c r="BI3" s="239" t="s">
        <v>2480</v>
      </c>
      <c r="BJ3" s="215" t="s">
        <v>2481</v>
      </c>
      <c r="BK3" s="238" t="s">
        <v>2482</v>
      </c>
      <c r="BL3" s="239" t="s">
        <v>2483</v>
      </c>
      <c r="BM3" s="215" t="s">
        <v>2484</v>
      </c>
      <c r="BN3" s="239" t="s">
        <v>2485</v>
      </c>
      <c r="BO3" s="215" t="s">
        <v>2486</v>
      </c>
      <c r="BP3" s="239" t="s">
        <v>2487</v>
      </c>
      <c r="BQ3" s="215" t="s">
        <v>2488</v>
      </c>
    </row>
    <row r="4" spans="1:69">
      <c r="A4" s="218"/>
      <c r="B4" s="219"/>
      <c r="C4" s="218" t="str">
        <f>IF(申込書!J4="","",申込書!J4)</f>
        <v/>
      </c>
      <c r="D4" s="220"/>
      <c r="E4" s="221" t="str">
        <f>IF(申込書!J16="","",申込書!J16)</f>
        <v/>
      </c>
      <c r="F4" s="227" t="str">
        <f>IF(申込書!J17="","",申込書!J17)</f>
        <v/>
      </c>
      <c r="G4" s="228" t="str">
        <f>IF(申込書!J18="","",申込書!J18)</f>
        <v/>
      </c>
      <c r="H4" s="221" t="str">
        <f>IF(申込書!Q16="","",申込書!Q16)</f>
        <v/>
      </c>
      <c r="I4" s="227" t="str">
        <f>IF(申込書!Q17="","",申込書!Q17)</f>
        <v/>
      </c>
      <c r="J4" s="228" t="str">
        <f>IF(申込書!Q18="","",申込書!Q18)</f>
        <v/>
      </c>
      <c r="K4" s="221" t="str">
        <f>IF(申込書!X16="","",申込書!X16)</f>
        <v/>
      </c>
      <c r="L4" s="227" t="str">
        <f>IF(申込書!X17="","",申込書!X17)</f>
        <v/>
      </c>
      <c r="M4" s="228" t="str">
        <f>IF(申込書!X18="","",申込書!X18)</f>
        <v/>
      </c>
      <c r="N4" s="221" t="str">
        <f>IF(申込書!AE16="","",申込書!AE16)</f>
        <v/>
      </c>
      <c r="O4" s="227" t="str">
        <f>IF(申込書!AE17="","",申込書!AE17)</f>
        <v/>
      </c>
      <c r="P4" s="228" t="str">
        <f>IF(申込書!AE18="","",申込書!AE18)</f>
        <v/>
      </c>
      <c r="Q4" s="221" t="str">
        <f>IF(申込書!AL16="","",申込書!AL16)</f>
        <v/>
      </c>
      <c r="R4" s="227" t="str">
        <f>IF(申込書!AL17="","",申込書!AL17)</f>
        <v/>
      </c>
      <c r="S4" s="228" t="str">
        <f>IF(申込書!AL18="","",申込書!AL18)</f>
        <v/>
      </c>
      <c r="T4" s="221" t="str">
        <f>IF(申込書!AS16="","",申込書!AS16)</f>
        <v/>
      </c>
      <c r="U4" s="227" t="str">
        <f>IF(申込書!AS17="","",申込書!AS17)</f>
        <v/>
      </c>
      <c r="V4" s="228" t="str">
        <f>IF(申込書!AS18="","",申込書!AS18)</f>
        <v/>
      </c>
      <c r="W4" s="221" t="str">
        <f>IF(申込書!AZ16="","",申込書!AZ16)</f>
        <v/>
      </c>
      <c r="X4" s="227" t="str">
        <f>IF(申込書!AZ17="","",申込書!AZ17)</f>
        <v/>
      </c>
      <c r="Y4" s="228" t="str">
        <f>IF(申込書!AZ18="","",申込書!AZ18)</f>
        <v/>
      </c>
      <c r="Z4" s="201"/>
      <c r="AA4" s="221" t="str">
        <f>IF(申込書!J23="","",申込書!J23)</f>
        <v/>
      </c>
      <c r="AB4" s="228" t="str">
        <f>IF(申込書!J24="","",申込書!J24)</f>
        <v/>
      </c>
      <c r="AC4" s="218" t="str">
        <f>IF(申込書!J38="","",申込書!J38)</f>
        <v/>
      </c>
      <c r="AD4" s="218" t="str">
        <f>IF(申込書!Q37="","",申込書!Q37)</f>
        <v/>
      </c>
      <c r="AE4" s="221" t="str">
        <f>IF(申込書!Q23="","",申込書!Q23)</f>
        <v/>
      </c>
      <c r="AF4" s="228" t="str">
        <f>IF(申込書!Q24="","",申込書!Q24)</f>
        <v/>
      </c>
      <c r="AG4" s="218" t="str">
        <f>IF(申込書!Q38="","",申込書!Q38)</f>
        <v/>
      </c>
      <c r="AH4" s="218" t="str">
        <f>IF(申込書!X37="","",申込書!X37)</f>
        <v/>
      </c>
      <c r="AI4" s="221" t="str">
        <f>IF(申込書!X23="","",申込書!X23)</f>
        <v/>
      </c>
      <c r="AJ4" s="228" t="str">
        <f>IF(申込書!X24="","",申込書!X24)</f>
        <v/>
      </c>
      <c r="AK4" s="222"/>
      <c r="AL4" s="221" t="str">
        <f>IF(申込書!AE23="","",申込書!AE23)</f>
        <v/>
      </c>
      <c r="AM4" s="228" t="str">
        <f>IF(申込書!AE24="","",申込書!AE24)</f>
        <v/>
      </c>
      <c r="AN4" s="218" t="str">
        <f>IF(申込書!AE38="","",申込書!AE38)</f>
        <v/>
      </c>
      <c r="AO4" s="218" t="str">
        <f>IF(申込書!AL37="","",申込書!AL37)</f>
        <v/>
      </c>
      <c r="AP4" s="221" t="str">
        <f>IF(申込書!AL23="","",申込書!AL23)</f>
        <v/>
      </c>
      <c r="AQ4" s="228" t="str">
        <f>IF(申込書!AL24="","",申込書!AL24)</f>
        <v/>
      </c>
      <c r="AR4" s="218" t="str">
        <f>IF(申込書!AL38="","",申込書!AL38)</f>
        <v/>
      </c>
      <c r="AS4" s="218" t="str">
        <f>IF(申込書!AS37="","",申込書!AS37)</f>
        <v/>
      </c>
      <c r="AT4" s="221" t="str">
        <f>IF(申込書!AS23="","",申込書!AS23)</f>
        <v/>
      </c>
      <c r="AU4" s="228" t="str">
        <f>IF(申込書!AS24="","",申込書!AS24)</f>
        <v/>
      </c>
      <c r="AV4" s="218" t="str">
        <f>IF(申込書!AS38="","",申込書!AS38)</f>
        <v/>
      </c>
      <c r="AW4" s="218" t="str">
        <f>IF(申込書!AZ37="","",申込書!AZ37)</f>
        <v/>
      </c>
      <c r="AX4" s="221" t="str">
        <f>IF(申込書!AZ23="","",申込書!AZ23)</f>
        <v/>
      </c>
      <c r="AY4" s="228" t="str">
        <f>IF(申込書!AZ24="","",申込書!AZ24)</f>
        <v/>
      </c>
      <c r="AZ4" s="201"/>
      <c r="BA4" s="218" t="str">
        <f>IF(申込書!J39="","",申込書!J39)</f>
        <v/>
      </c>
      <c r="BB4" s="218" t="str">
        <f>IF(申込書!Q39="","",申込書!Q39)</f>
        <v/>
      </c>
      <c r="BC4" s="204"/>
      <c r="BD4" s="218" t="str">
        <f>IF(申込書!AE39="","",申込書!AE39)</f>
        <v/>
      </c>
      <c r="BE4" s="218" t="str">
        <f>IF(申込書!AL39="","",申込書!AL39)</f>
        <v/>
      </c>
      <c r="BF4" s="218" t="str">
        <f>IF(申込書!AS39="","",申込書!AS39)</f>
        <v/>
      </c>
      <c r="BG4" s="223" t="str">
        <f>IF(申込書!C31="○","公民館",IF(申込書!AH31="○","旅館","無し"))</f>
        <v>無し</v>
      </c>
      <c r="BH4" s="224" t="str">
        <f>申込書!C47&amp;申込書!C48&amp;申込書!C49&amp;申込書!C50</f>
        <v/>
      </c>
      <c r="BI4" s="224"/>
      <c r="BJ4" s="225"/>
      <c r="BK4" s="223" t="str">
        <f>IF(BI4+BJ4&lt;=0,"",BI4+BJ4)</f>
        <v/>
      </c>
      <c r="BL4" s="224" t="str">
        <f>IF(申込書!J9="","",申込書!J9)</f>
        <v/>
      </c>
      <c r="BM4" s="225" t="str">
        <f>IF(申込書!J10="","",申込書!J10)</f>
        <v/>
      </c>
      <c r="BN4" s="224" t="str">
        <f>IF(申込書!AF9="","",申込書!AF9)</f>
        <v/>
      </c>
      <c r="BO4" s="225" t="str">
        <f>IF(申込書!AF10="","",申込書!AF10)</f>
        <v/>
      </c>
      <c r="BP4" s="224" t="str">
        <f>IF(申込書!BB9="","",申込書!BB9)</f>
        <v/>
      </c>
      <c r="BQ4" s="225" t="str">
        <f>IF(申込書!BB10="","",申込書!BB10)</f>
        <v/>
      </c>
    </row>
  </sheetData>
  <mergeCells count="18">
    <mergeCell ref="AE2:AF2"/>
    <mergeCell ref="AI2:AJ2"/>
    <mergeCell ref="AL2:AM2"/>
    <mergeCell ref="AP2:AQ2"/>
    <mergeCell ref="AA1:AC1"/>
    <mergeCell ref="AD1:AG1"/>
    <mergeCell ref="AH1:AJ1"/>
    <mergeCell ref="A2:A3"/>
    <mergeCell ref="B2:B3"/>
    <mergeCell ref="C2:C3"/>
    <mergeCell ref="D2:D3"/>
    <mergeCell ref="AA2:AB2"/>
    <mergeCell ref="AL1:AN1"/>
    <mergeCell ref="AO1:AR1"/>
    <mergeCell ref="AS1:AV1"/>
    <mergeCell ref="AT2:AU2"/>
    <mergeCell ref="AX2:AY2"/>
    <mergeCell ref="AW1:AY1"/>
  </mergeCells>
  <phoneticPr fontId="26"/>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大会要項</vt:lpstr>
      <vt:lpstr>申込書</vt:lpstr>
      <vt:lpstr>選手名簿</vt:lpstr>
      <vt:lpstr>宿泊確認書・請求書</vt:lpstr>
      <vt:lpstr>データ</vt:lpstr>
      <vt:lpstr>行・列番号</vt:lpstr>
      <vt:lpstr>Sheet1</vt:lpstr>
      <vt:lpstr>データ!Print_Area</vt:lpstr>
      <vt:lpstr>選手名簿!Print_Area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2018-02-27T05:30:52Z</cp:lastPrinted>
  <dcterms:created xsi:type="dcterms:W3CDTF">2014-01-20T07:22:24Z</dcterms:created>
  <dcterms:modified xsi:type="dcterms:W3CDTF">2018-02-27T06:16:15Z</dcterms:modified>
</cp:coreProperties>
</file>