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9440" windowHeight="7770" activeTab="1"/>
  </bookViews>
  <sheets>
    <sheet name="大会要項" sheetId="13" r:id="rId1"/>
    <sheet name="申込書" sheetId="10" r:id="rId2"/>
    <sheet name="選手名簿" sheetId="12" r:id="rId3"/>
    <sheet name="宿泊確認書" sheetId="14" state="hidden" r:id="rId4"/>
    <sheet name="請求書・領収書" sheetId="16" state="hidden" r:id="rId5"/>
    <sheet name="コード" sheetId="7" state="hidden" r:id="rId6"/>
  </sheets>
  <definedNames>
    <definedName name="_xlnm._FilterDatabase" localSheetId="5" hidden="1">コード!$A$1:$O$2</definedName>
    <definedName name="_xlnm.Print_Area" localSheetId="5">コード!$B$1:$G$2</definedName>
    <definedName name="_xlnm.Print_Area" localSheetId="3">宿泊確認書!$A$1:$BL$57</definedName>
    <definedName name="_xlnm.Print_Area" localSheetId="1">申込書!$A$1:$BL$50</definedName>
    <definedName name="_xlnm.Print_Area" localSheetId="4">請求書・領収書!$A$1:$BL$63</definedName>
    <definedName name="_xlnm.Print_Area" localSheetId="2">選手名簿!$A$1:$BL$39</definedName>
    <definedName name="_xlnm.Print_Area" localSheetId="0">大会要項!$A$1:$G$38</definedName>
    <definedName name="コード">コード!$A$1:$N$237</definedName>
  </definedNames>
  <calcPr calcId="145621"/>
</workbook>
</file>

<file path=xl/calcChain.xml><?xml version="1.0" encoding="utf-8"?>
<calcChain xmlns="http://schemas.openxmlformats.org/spreadsheetml/2006/main">
  <c r="K37" i="10" l="1"/>
  <c r="K36" i="10" s="1"/>
  <c r="AZ17" i="10" l="1"/>
  <c r="AZ35" i="10" l="1"/>
  <c r="R35" i="10"/>
  <c r="AZ24" i="10"/>
  <c r="AZ23" i="10"/>
  <c r="AM8" i="10" l="1"/>
  <c r="AF28" i="16"/>
  <c r="Y28" i="16"/>
  <c r="R28" i="16"/>
  <c r="K28" i="16"/>
  <c r="AF27" i="16"/>
  <c r="Y27" i="16"/>
  <c r="R27" i="16"/>
  <c r="K27" i="16"/>
  <c r="AF26" i="16"/>
  <c r="Y26" i="16"/>
  <c r="R26" i="16"/>
  <c r="K26" i="16"/>
  <c r="R25" i="16"/>
  <c r="K25" i="16"/>
  <c r="Y12" i="16"/>
  <c r="Y11" i="16"/>
  <c r="Y10" i="16"/>
  <c r="R12" i="16"/>
  <c r="R11" i="16"/>
  <c r="R10" i="16"/>
  <c r="K11" i="16"/>
  <c r="K12" i="16"/>
  <c r="K10" i="16"/>
  <c r="C2" i="16"/>
  <c r="BB46" i="16"/>
  <c r="AU41" i="16"/>
  <c r="AZ10" i="16" l="1"/>
  <c r="AZ12" i="16" s="1"/>
  <c r="V46" i="16" s="1"/>
  <c r="Y18" i="16"/>
  <c r="R18" i="16"/>
  <c r="K18" i="16"/>
  <c r="Y17" i="16"/>
  <c r="R17" i="16"/>
  <c r="K17" i="16"/>
  <c r="AZ18" i="16" l="1"/>
  <c r="AZ17" i="16"/>
  <c r="R11" i="14"/>
  <c r="R10" i="14"/>
  <c r="AZ19" i="16" l="1"/>
  <c r="Y11" i="14"/>
  <c r="K11" i="14"/>
  <c r="Y10" i="14"/>
  <c r="K10" i="14"/>
  <c r="R24" i="16"/>
  <c r="I42" i="16"/>
  <c r="C2" i="12"/>
  <c r="C2" i="10"/>
  <c r="BB53" i="14"/>
  <c r="C2" i="14"/>
  <c r="Y13" i="16"/>
  <c r="AM7" i="12"/>
  <c r="I7" i="12"/>
  <c r="I6" i="12"/>
  <c r="K5" i="12"/>
  <c r="AZ11" i="14" l="1"/>
  <c r="AZ10" i="14"/>
  <c r="V47" i="16"/>
  <c r="R23" i="16"/>
  <c r="K24" i="16"/>
  <c r="S31" i="16" s="1"/>
  <c r="AJ31" i="16" s="1"/>
  <c r="Y22" i="16"/>
  <c r="R17" i="14"/>
  <c r="AW5" i="14"/>
  <c r="AW5" i="16"/>
  <c r="I8" i="12"/>
  <c r="I5" i="16"/>
  <c r="I4" i="14"/>
  <c r="I4" i="16"/>
  <c r="I9" i="12"/>
  <c r="I6" i="16"/>
  <c r="AC9" i="12"/>
  <c r="AC6" i="16"/>
  <c r="AW6" i="14"/>
  <c r="AW6" i="16"/>
  <c r="AC8" i="12"/>
  <c r="AC5" i="16"/>
  <c r="K17" i="14"/>
  <c r="BN37" i="10"/>
  <c r="S24" i="14"/>
  <c r="AJ24" i="14" s="1"/>
  <c r="I5" i="14"/>
  <c r="AW9" i="12"/>
  <c r="I6" i="14"/>
  <c r="S25" i="14"/>
  <c r="AJ25" i="14" s="1"/>
  <c r="AC6" i="14"/>
  <c r="AC5" i="14"/>
  <c r="AW8" i="12"/>
  <c r="I48" i="14"/>
  <c r="I4" i="12"/>
  <c r="Y15" i="14" l="1"/>
  <c r="S26" i="14"/>
  <c r="AJ26" i="14" s="1"/>
  <c r="R16" i="14"/>
  <c r="BN24" i="16"/>
  <c r="K16" i="14"/>
  <c r="K23" i="16"/>
  <c r="R15" i="14"/>
  <c r="R22" i="16"/>
  <c r="S27" i="14"/>
  <c r="AJ27" i="14" s="1"/>
  <c r="S32" i="16"/>
  <c r="AJ32" i="16" s="1"/>
  <c r="BN17" i="14"/>
  <c r="AZ12" i="14"/>
  <c r="S28" i="14" l="1"/>
  <c r="AJ28" i="14" s="1"/>
  <c r="S33" i="16"/>
  <c r="AJ33" i="16" s="1"/>
  <c r="S29" i="14"/>
  <c r="AJ29" i="14" s="1"/>
  <c r="S34" i="16"/>
  <c r="AJ34" i="16" s="1"/>
  <c r="V52" i="14"/>
  <c r="AJ35" i="16" l="1"/>
  <c r="AZ22" i="16" s="1"/>
  <c r="AC44" i="16" s="1"/>
  <c r="V48" i="16"/>
  <c r="AJ30" i="14"/>
  <c r="U50" i="14" s="1"/>
  <c r="V53" i="14"/>
  <c r="AZ17" i="14" l="1"/>
  <c r="AZ19" i="10"/>
  <c r="R13" i="16" l="1"/>
  <c r="K13" i="16"/>
</calcChain>
</file>

<file path=xl/comments1.xml><?xml version="1.0" encoding="utf-8"?>
<comments xmlns="http://schemas.openxmlformats.org/spreadsheetml/2006/main">
  <authors>
    <author>ESP_SHIBATA</author>
  </authors>
  <commentList>
    <comment ref="AG8" authorId="0">
      <text>
        <r>
          <rPr>
            <b/>
            <sz val="9"/>
            <color indexed="81"/>
            <rFont val="ＭＳ Ｐゴシック"/>
            <family val="3"/>
            <charset val="128"/>
          </rPr>
          <t>ESP_SHIBATA:</t>
        </r>
        <r>
          <rPr>
            <sz val="9"/>
            <color indexed="81"/>
            <rFont val="ＭＳ Ｐゴシック"/>
            <family val="3"/>
            <charset val="128"/>
          </rPr>
          <t xml:space="preserve">
大会の組合せなどを複数のアドレスに送ることをご希望の場合にご記入下さい。</t>
        </r>
      </text>
    </comment>
  </commentList>
</comments>
</file>

<file path=xl/comments2.xml><?xml version="1.0" encoding="utf-8"?>
<comments xmlns="http://schemas.openxmlformats.org/spreadsheetml/2006/main">
  <authors>
    <author>ESP_SHIBATA</author>
  </authors>
  <commentList>
    <comment ref="G76" authorId="0">
      <text>
        <r>
          <rPr>
            <b/>
            <sz val="9"/>
            <color indexed="81"/>
            <rFont val="ＭＳ Ｐゴシック"/>
            <family val="3"/>
            <charset val="128"/>
          </rPr>
          <t>ESP_SHIBATA:</t>
        </r>
        <r>
          <rPr>
            <sz val="9"/>
            <color indexed="81"/>
            <rFont val="ＭＳ Ｐゴシック"/>
            <family val="3"/>
            <charset val="128"/>
          </rPr>
          <t xml:space="preserve">
2014GWのメアド
yosi0214jp@yahoo.co.jp</t>
        </r>
      </text>
    </comment>
  </commentList>
</comments>
</file>

<file path=xl/sharedStrings.xml><?xml version="1.0" encoding="utf-8"?>
<sst xmlns="http://schemas.openxmlformats.org/spreadsheetml/2006/main" count="3785" uniqueCount="2222">
  <si>
    <t>団体名</t>
    <rPh sb="0" eb="2">
      <t>ダンタイ</t>
    </rPh>
    <rPh sb="2" eb="3">
      <t>メイ</t>
    </rPh>
    <phoneticPr fontId="1"/>
  </si>
  <si>
    <t>電話番号</t>
    <rPh sb="0" eb="2">
      <t>デンワ</t>
    </rPh>
    <rPh sb="2" eb="4">
      <t>バンゴウ</t>
    </rPh>
    <phoneticPr fontId="1"/>
  </si>
  <si>
    <t>FAX番号</t>
    <rPh sb="3" eb="5">
      <t>バンゴウ</t>
    </rPh>
    <phoneticPr fontId="1"/>
  </si>
  <si>
    <t>携帯番号</t>
    <rPh sb="0" eb="2">
      <t>ケイタイ</t>
    </rPh>
    <rPh sb="2" eb="4">
      <t>バンゴウ</t>
    </rPh>
    <phoneticPr fontId="1"/>
  </si>
  <si>
    <t>朝食</t>
    <rPh sb="0" eb="2">
      <t>チョウショク</t>
    </rPh>
    <phoneticPr fontId="1"/>
  </si>
  <si>
    <t>夕食</t>
    <rPh sb="0" eb="2">
      <t>ユウショク</t>
    </rPh>
    <phoneticPr fontId="1"/>
  </si>
  <si>
    <t>【参加について】</t>
    <rPh sb="1" eb="3">
      <t>サンカ</t>
    </rPh>
    <phoneticPr fontId="1"/>
  </si>
  <si>
    <t>尚、利用できる施設に限りがありますので、先着順にて手配します。</t>
    <rPh sb="0" eb="1">
      <t>ナオ</t>
    </rPh>
    <rPh sb="2" eb="4">
      <t>リヨウ</t>
    </rPh>
    <rPh sb="7" eb="9">
      <t>シセツ</t>
    </rPh>
    <rPh sb="10" eb="11">
      <t>カギ</t>
    </rPh>
    <rPh sb="20" eb="22">
      <t>センチャク</t>
    </rPh>
    <rPh sb="22" eb="23">
      <t>ジュン</t>
    </rPh>
    <rPh sb="25" eb="27">
      <t>テハイ</t>
    </rPh>
    <phoneticPr fontId="1"/>
  </si>
  <si>
    <t>※ いずれかに○をつけて下さい。</t>
    <phoneticPr fontId="1"/>
  </si>
  <si>
    <t>目　的</t>
  </si>
  <si>
    <t>会　場</t>
  </si>
  <si>
    <t>式　典</t>
  </si>
  <si>
    <t>試合方式</t>
  </si>
  <si>
    <t>競技規則</t>
  </si>
  <si>
    <t>参加資格</t>
  </si>
  <si>
    <t>募集チーム数</t>
  </si>
  <si>
    <t>組合せ</t>
  </si>
  <si>
    <t>審　判</t>
  </si>
  <si>
    <t>その他</t>
  </si>
  <si>
    <t>お問い合せ</t>
  </si>
  <si>
    <t>後援予定</t>
    <rPh sb="2" eb="4">
      <t>ヨテイ</t>
    </rPh>
    <phoneticPr fontId="1"/>
  </si>
  <si>
    <t>〒869-4607  熊本県八代郡氷川町栫1239-1</t>
    <phoneticPr fontId="4"/>
  </si>
  <si>
    <t>TEL 0965-62-3071　FAX 0965-62-8036</t>
    <phoneticPr fontId="4"/>
  </si>
  <si>
    <t>公民館などの安く泊まれる施設、及び旅館・ビジネスホテルをこちらで手配いたします。</t>
    <rPh sb="0" eb="3">
      <t>コウミンカン</t>
    </rPh>
    <rPh sb="6" eb="7">
      <t>ヤス</t>
    </rPh>
    <rPh sb="8" eb="9">
      <t>ト</t>
    </rPh>
    <rPh sb="12" eb="14">
      <t>シセツ</t>
    </rPh>
    <rPh sb="15" eb="16">
      <t>オヨ</t>
    </rPh>
    <rPh sb="17" eb="19">
      <t>リョカン</t>
    </rPh>
    <rPh sb="32" eb="34">
      <t>テハイ</t>
    </rPh>
    <phoneticPr fontId="1"/>
  </si>
  <si>
    <t>参加する</t>
    <rPh sb="0" eb="2">
      <t>サンカ</t>
    </rPh>
    <phoneticPr fontId="1"/>
  </si>
  <si>
    <t>参加しない</t>
    <phoneticPr fontId="1"/>
  </si>
  <si>
    <t>参加したいが現時点ではきめられない</t>
    <phoneticPr fontId="1"/>
  </si>
  <si>
    <t>チーム
所在地</t>
    <rPh sb="4" eb="7">
      <t>ショザイチ</t>
    </rPh>
    <phoneticPr fontId="1"/>
  </si>
  <si>
    <t>下記一覧表への数字の記入をもって、発注したこととします。</t>
    <rPh sb="0" eb="2">
      <t>カキ</t>
    </rPh>
    <rPh sb="2" eb="4">
      <t>イチラン</t>
    </rPh>
    <rPh sb="4" eb="5">
      <t>ヒョウ</t>
    </rPh>
    <rPh sb="7" eb="9">
      <t>スウジ</t>
    </rPh>
    <rPh sb="10" eb="12">
      <t>キニュウ</t>
    </rPh>
    <rPh sb="17" eb="19">
      <t>ハッチュウ</t>
    </rPh>
    <phoneticPr fontId="1"/>
  </si>
  <si>
    <t>※１泊につき10000円施設使用料が別途かかります。
※入浴施設の入浴券付</t>
    <rPh sb="2" eb="3">
      <t>ハク</t>
    </rPh>
    <rPh sb="11" eb="12">
      <t>エン</t>
    </rPh>
    <rPh sb="12" eb="14">
      <t>シセツ</t>
    </rPh>
    <rPh sb="14" eb="16">
      <t>シヨウ</t>
    </rPh>
    <rPh sb="16" eb="17">
      <t>リョウ</t>
    </rPh>
    <rPh sb="18" eb="20">
      <t>ベット</t>
    </rPh>
    <rPh sb="28" eb="30">
      <t>ニュウヨク</t>
    </rPh>
    <rPh sb="30" eb="32">
      <t>シセツ</t>
    </rPh>
    <rPh sb="33" eb="35">
      <t>ニュウヨク</t>
    </rPh>
    <rPh sb="35" eb="36">
      <t>ケン</t>
    </rPh>
    <rPh sb="36" eb="37">
      <t>ツキ</t>
    </rPh>
    <phoneticPr fontId="1"/>
  </si>
  <si>
    <t>参加料</t>
  </si>
  <si>
    <t>引率者 １</t>
    <rPh sb="0" eb="3">
      <t>インソツシャ</t>
    </rPh>
    <phoneticPr fontId="1"/>
  </si>
  <si>
    <t>引率者 ２</t>
    <rPh sb="0" eb="3">
      <t>インソツシャ</t>
    </rPh>
    <phoneticPr fontId="1"/>
  </si>
  <si>
    <t>引率者 ３</t>
    <rPh sb="0" eb="3">
      <t>インソツシャ</t>
    </rPh>
    <phoneticPr fontId="1"/>
  </si>
  <si>
    <t>〒</t>
    <phoneticPr fontId="1"/>
  </si>
  <si>
    <t>参加費合計金額</t>
    <rPh sb="0" eb="3">
      <t>サンカヒ</t>
    </rPh>
    <rPh sb="3" eb="5">
      <t>ゴウケイ</t>
    </rPh>
    <rPh sb="5" eb="7">
      <t>キンガク</t>
    </rPh>
    <phoneticPr fontId="1"/>
  </si>
  <si>
    <t>携帯番号１</t>
    <rPh sb="0" eb="2">
      <t>ケイタイ</t>
    </rPh>
    <rPh sb="2" eb="4">
      <t>バンゴウ</t>
    </rPh>
    <phoneticPr fontId="1"/>
  </si>
  <si>
    <t>携帯番号２</t>
    <rPh sb="0" eb="2">
      <t>ケイタイ</t>
    </rPh>
    <rPh sb="2" eb="4">
      <t>バンゴウ</t>
    </rPh>
    <phoneticPr fontId="1"/>
  </si>
  <si>
    <t>携帯番号３</t>
    <rPh sb="0" eb="2">
      <t>ケイタイ</t>
    </rPh>
    <rPh sb="2" eb="4">
      <t>バンゴウ</t>
    </rPh>
    <phoneticPr fontId="1"/>
  </si>
  <si>
    <t>E-mail 2</t>
  </si>
  <si>
    <t>E-mail １</t>
    <phoneticPr fontId="1"/>
  </si>
  <si>
    <t>E-mail ２</t>
    <phoneticPr fontId="1"/>
  </si>
  <si>
    <t>FAX番号</t>
    <phoneticPr fontId="1"/>
  </si>
  <si>
    <t>№</t>
    <phoneticPr fontId="24"/>
  </si>
  <si>
    <t>公民館などの施設
１人当たり１泊２食付3800円（税込）</t>
    <rPh sb="0" eb="3">
      <t>コウミンカン</t>
    </rPh>
    <rPh sb="6" eb="8">
      <t>シセツ</t>
    </rPh>
    <rPh sb="10" eb="11">
      <t>リ</t>
    </rPh>
    <rPh sb="11" eb="12">
      <t>ア</t>
    </rPh>
    <rPh sb="15" eb="16">
      <t>ハク</t>
    </rPh>
    <rPh sb="17" eb="18">
      <t>ショク</t>
    </rPh>
    <rPh sb="18" eb="19">
      <t>ツキ</t>
    </rPh>
    <rPh sb="23" eb="24">
      <t>エン</t>
    </rPh>
    <rPh sb="25" eb="27">
      <t>ゼイコミ</t>
    </rPh>
    <phoneticPr fontId="1"/>
  </si>
  <si>
    <t>○</t>
    <phoneticPr fontId="1"/>
  </si>
  <si>
    <t>合計</t>
    <rPh sb="0" eb="2">
      <t>ゴウケイ</t>
    </rPh>
    <phoneticPr fontId="24"/>
  </si>
  <si>
    <t>※ これより下は参加チームのみ記入して下さい。　枠内に参加チーム数をご記入ください。</t>
    <rPh sb="6" eb="7">
      <t>シタ</t>
    </rPh>
    <rPh sb="8" eb="10">
      <t>サンカ</t>
    </rPh>
    <rPh sb="15" eb="17">
      <t>キニュウ</t>
    </rPh>
    <rPh sb="19" eb="20">
      <t>クダ</t>
    </rPh>
    <rPh sb="24" eb="25">
      <t>ワク</t>
    </rPh>
    <phoneticPr fontId="1"/>
  </si>
  <si>
    <t>延べ参加チーム数</t>
    <rPh sb="0" eb="1">
      <t>ノ</t>
    </rPh>
    <rPh sb="2" eb="4">
      <t>サンカ</t>
    </rPh>
    <rPh sb="7" eb="8">
      <t>スウ</t>
    </rPh>
    <phoneticPr fontId="1"/>
  </si>
  <si>
    <t>お茶付
600円</t>
    <rPh sb="1" eb="2">
      <t>チャ</t>
    </rPh>
    <rPh sb="2" eb="3">
      <t>ツキ</t>
    </rPh>
    <rPh sb="7" eb="8">
      <t>エン</t>
    </rPh>
    <phoneticPr fontId="1"/>
  </si>
  <si>
    <t>お茶無し
550円</t>
    <rPh sb="1" eb="2">
      <t>チャ</t>
    </rPh>
    <rPh sb="2" eb="3">
      <t>ナ</t>
    </rPh>
    <rPh sb="8" eb="9">
      <t>エン</t>
    </rPh>
    <phoneticPr fontId="1"/>
  </si>
  <si>
    <t>弁当代</t>
    <rPh sb="0" eb="2">
      <t>ベントウ</t>
    </rPh>
    <rPh sb="2" eb="3">
      <t>ダイ</t>
    </rPh>
    <phoneticPr fontId="1"/>
  </si>
  <si>
    <t>【宿泊依頼書】</t>
    <rPh sb="0" eb="1">
      <t>シュクハク</t>
    </rPh>
    <rPh sb="3" eb="6">
      <t>イライショ</t>
    </rPh>
    <phoneticPr fontId="1"/>
  </si>
  <si>
    <r>
      <t>【弁当注文書】　</t>
    </r>
    <r>
      <rPr>
        <sz val="11"/>
        <color theme="1"/>
        <rFont val="ＭＳ Ｐゴシック"/>
        <family val="3"/>
        <charset val="128"/>
        <scheme val="minor"/>
      </rPr>
      <t>個数を記入して下さい。</t>
    </r>
    <rPh sb="1" eb="3">
      <t>ベントウ</t>
    </rPh>
    <rPh sb="3" eb="5">
      <t>チュウモン</t>
    </rPh>
    <rPh sb="5" eb="6">
      <t>ショ</t>
    </rPh>
    <rPh sb="8" eb="10">
      <t>コスウ</t>
    </rPh>
    <rPh sb="11" eb="13">
      <t>キニュウ</t>
    </rPh>
    <rPh sb="15" eb="16">
      <t>クダ</t>
    </rPh>
    <phoneticPr fontId="1"/>
  </si>
  <si>
    <t>宿泊人数</t>
    <rPh sb="0" eb="2">
      <t>シュクハク</t>
    </rPh>
    <rPh sb="2" eb="4">
      <t>ニンズウ</t>
    </rPh>
    <phoneticPr fontId="1"/>
  </si>
  <si>
    <r>
      <t>また、次の施設選択欄に希望の施設の方へ ○ をつけて下さい。</t>
    </r>
    <r>
      <rPr>
        <sz val="10"/>
        <color theme="1"/>
        <rFont val="ＭＳ Ｐゴシック"/>
        <family val="3"/>
        <charset val="128"/>
        <scheme val="minor"/>
      </rPr>
      <t>（○をつけると概算額が表示されます）</t>
    </r>
    <rPh sb="3" eb="4">
      <t>ツギ</t>
    </rPh>
    <rPh sb="5" eb="7">
      <t>シセツ</t>
    </rPh>
    <rPh sb="7" eb="9">
      <t>センタク</t>
    </rPh>
    <rPh sb="9" eb="10">
      <t>ラン</t>
    </rPh>
    <rPh sb="11" eb="13">
      <t>キボウ</t>
    </rPh>
    <rPh sb="14" eb="16">
      <t>シセツ</t>
    </rPh>
    <rPh sb="17" eb="18">
      <t>ホウ</t>
    </rPh>
    <rPh sb="26" eb="27">
      <t>クダ</t>
    </rPh>
    <rPh sb="37" eb="39">
      <t>ガイサン</t>
    </rPh>
    <rPh sb="39" eb="40">
      <t>ガク</t>
    </rPh>
    <rPh sb="41" eb="43">
      <t>ヒョウジ</t>
    </rPh>
    <phoneticPr fontId="1"/>
  </si>
  <si>
    <t>宿泊代概算金額</t>
    <rPh sb="0" eb="3">
      <t>シュクハクダイ</t>
    </rPh>
    <rPh sb="3" eb="5">
      <t>ガイサン</t>
    </rPh>
    <rPh sb="5" eb="7">
      <t>キンガク</t>
    </rPh>
    <phoneticPr fontId="1"/>
  </si>
  <si>
    <t>Ver.3</t>
    <phoneticPr fontId="1"/>
  </si>
  <si>
    <t xml:space="preserve">旅館・ビジネスホテルなどの施設
１人当たり１泊２食付7000円程度（税込）
</t>
    <rPh sb="0" eb="2">
      <t>リョカン</t>
    </rPh>
    <rPh sb="13" eb="15">
      <t>シセツ</t>
    </rPh>
    <rPh sb="25" eb="26">
      <t>ツキ</t>
    </rPh>
    <rPh sb="30" eb="31">
      <t>エン</t>
    </rPh>
    <rPh sb="31" eb="33">
      <t>テイド</t>
    </rPh>
    <rPh sb="34" eb="36">
      <t>ゼイコミ</t>
    </rPh>
    <phoneticPr fontId="1"/>
  </si>
  <si>
    <t>NPO法人スポーツクラブ
エスペランサ熊本</t>
    <rPh sb="3" eb="5">
      <t>ホウジン</t>
    </rPh>
    <phoneticPr fontId="4"/>
  </si>
  <si>
    <t>主　催</t>
  </si>
  <si>
    <t>期　日</t>
    <rPh sb="0" eb="1">
      <t>キ</t>
    </rPh>
    <rPh sb="2" eb="3">
      <t>ヒ</t>
    </rPh>
    <phoneticPr fontId="24"/>
  </si>
  <si>
    <t>　開会式、閉会式等の式典は行なわない。</t>
    <rPh sb="5" eb="8">
      <t>ヘイカイシキ</t>
    </rPh>
    <rPh sb="8" eb="9">
      <t>トウ</t>
    </rPh>
    <rPh sb="10" eb="12">
      <t>シキテン</t>
    </rPh>
    <phoneticPr fontId="23"/>
  </si>
  <si>
    <t>　（１）試合時間は25 - 5 - 25（分）にて行う。</t>
    <rPh sb="4" eb="6">
      <t>シアイ</t>
    </rPh>
    <rPh sb="6" eb="8">
      <t>ジカン</t>
    </rPh>
    <phoneticPr fontId="23"/>
  </si>
  <si>
    <t>　（３）1チーム1日2～4試合を予定。（原則3試合）</t>
    <rPh sb="9" eb="10">
      <t>ニチ</t>
    </rPh>
    <rPh sb="20" eb="22">
      <t>ゲンソク</t>
    </rPh>
    <rPh sb="23" eb="25">
      <t>シアイ</t>
    </rPh>
    <phoneticPr fontId="23"/>
  </si>
  <si>
    <t>　相互審判制とする。アシスタントは選手でもかまわない。</t>
    <rPh sb="17" eb="19">
      <t>センシュ</t>
    </rPh>
    <phoneticPr fontId="23"/>
  </si>
  <si>
    <t>表　彰</t>
    <rPh sb="0" eb="1">
      <t>ヒョウ</t>
    </rPh>
    <rPh sb="2" eb="3">
      <t>アキラ</t>
    </rPh>
    <phoneticPr fontId="23"/>
  </si>
  <si>
    <t>　表彰は行わない。</t>
    <rPh sb="1" eb="3">
      <t>ヒョウショウ</t>
    </rPh>
    <rPh sb="4" eb="5">
      <t>オコナ</t>
    </rPh>
    <phoneticPr fontId="23"/>
  </si>
  <si>
    <t>　NPO法人スポーツクラブ・エスペランサ熊本　　大会担当：光永　誠司（みつなが　せいじ）</t>
    <rPh sb="29" eb="31">
      <t>ミツナガ</t>
    </rPh>
    <rPh sb="32" eb="34">
      <t>セイジ</t>
    </rPh>
    <phoneticPr fontId="24"/>
  </si>
  <si>
    <t>NPO法人スポーツクラブ</t>
    <rPh sb="3" eb="5">
      <t>ホウジン</t>
    </rPh>
    <phoneticPr fontId="1"/>
  </si>
  <si>
    <t>エスペランサ熊本</t>
    <rPh sb="6" eb="8">
      <t>クマモト</t>
    </rPh>
    <phoneticPr fontId="1"/>
  </si>
  <si>
    <t>大会要項</t>
    <rPh sb="0" eb="2">
      <t>タイカイ</t>
    </rPh>
    <phoneticPr fontId="1"/>
  </si>
  <si>
    <t>申込方法
〆切日</t>
    <rPh sb="2" eb="4">
      <t>ホウホウ</t>
    </rPh>
    <rPh sb="7" eb="8">
      <t>ヒ</t>
    </rPh>
    <phoneticPr fontId="1"/>
  </si>
  <si>
    <t>　メールアドレス  festival@esperancakumamoto.com（フェスティバル専用アドレス）　
　FAX番号  0965-62-8036</t>
    <rPh sb="48" eb="50">
      <t>センヨウ</t>
    </rPh>
    <phoneticPr fontId="1"/>
  </si>
  <si>
    <t>宿泊施設名</t>
    <rPh sb="0" eb="2">
      <t>シュクハク</t>
    </rPh>
    <rPh sb="2" eb="4">
      <t>シセツ</t>
    </rPh>
    <rPh sb="4" eb="5">
      <t>メイ</t>
    </rPh>
    <phoneticPr fontId="1"/>
  </si>
  <si>
    <t>個</t>
    <rPh sb="0" eb="1">
      <t>コ</t>
    </rPh>
    <phoneticPr fontId="24"/>
  </si>
  <si>
    <t>名</t>
    <rPh sb="0" eb="1">
      <t>メイ</t>
    </rPh>
    <phoneticPr fontId="24"/>
  </si>
  <si>
    <t>チーム</t>
    <phoneticPr fontId="24"/>
  </si>
  <si>
    <t>Eﾒｰﾙ festival@esperancakumamoto.com</t>
    <phoneticPr fontId="4"/>
  </si>
  <si>
    <t>（フェスティバル専用）</t>
    <phoneticPr fontId="24"/>
  </si>
  <si>
    <t>【弁当明細書】　</t>
    <rPh sb="1" eb="3">
      <t>ベントウ</t>
    </rPh>
    <rPh sb="3" eb="5">
      <t>メイサイ</t>
    </rPh>
    <rPh sb="5" eb="6">
      <t>ショ</t>
    </rPh>
    <phoneticPr fontId="1"/>
  </si>
  <si>
    <t>【宿泊明細書】</t>
    <rPh sb="0" eb="1">
      <t>シュクハク</t>
    </rPh>
    <rPh sb="3" eb="6">
      <t>メイサイショ</t>
    </rPh>
    <phoneticPr fontId="1"/>
  </si>
  <si>
    <t>宿泊施設住所</t>
    <rPh sb="0" eb="2">
      <t>シュクハク</t>
    </rPh>
    <rPh sb="2" eb="4">
      <t>シセツ</t>
    </rPh>
    <rPh sb="4" eb="6">
      <t>ジュウショ</t>
    </rPh>
    <phoneticPr fontId="1"/>
  </si>
  <si>
    <t>宿泊に関する問い合わせ</t>
    <rPh sb="0" eb="2">
      <t>シュクハク</t>
    </rPh>
    <rPh sb="3" eb="4">
      <t>カン</t>
    </rPh>
    <rPh sb="6" eb="7">
      <t>ト</t>
    </rPh>
    <rPh sb="8" eb="9">
      <t>ア</t>
    </rPh>
    <phoneticPr fontId="1"/>
  </si>
  <si>
    <t>宿泊代</t>
    <rPh sb="0" eb="2">
      <t>シュクハク</t>
    </rPh>
    <rPh sb="2" eb="3">
      <t>ダイ</t>
    </rPh>
    <phoneticPr fontId="24"/>
  </si>
  <si>
    <t>宿泊延べ人数</t>
    <rPh sb="0" eb="2">
      <t>シュクハク</t>
    </rPh>
    <rPh sb="2" eb="3">
      <t>ノ</t>
    </rPh>
    <rPh sb="4" eb="6">
      <t>ニンズウ</t>
    </rPh>
    <phoneticPr fontId="24"/>
  </si>
  <si>
    <t>×</t>
    <phoneticPr fontId="24"/>
  </si>
  <si>
    <t>円</t>
    <rPh sb="0" eb="1">
      <t>エン</t>
    </rPh>
    <phoneticPr fontId="24"/>
  </si>
  <si>
    <t>＝</t>
    <phoneticPr fontId="24"/>
  </si>
  <si>
    <t>施設使用料</t>
    <rPh sb="0" eb="2">
      <t>シセツ</t>
    </rPh>
    <rPh sb="2" eb="4">
      <t>シヨウ</t>
    </rPh>
    <rPh sb="4" eb="5">
      <t>リョウ</t>
    </rPh>
    <phoneticPr fontId="24"/>
  </si>
  <si>
    <t>泊</t>
    <rPh sb="0" eb="1">
      <t>ハク</t>
    </rPh>
    <phoneticPr fontId="24"/>
  </si>
  <si>
    <t>夕食代増減</t>
    <rPh sb="0" eb="2">
      <t>ユウショク</t>
    </rPh>
    <rPh sb="2" eb="3">
      <t>ダイ</t>
    </rPh>
    <rPh sb="3" eb="5">
      <t>ゾウゲン</t>
    </rPh>
    <phoneticPr fontId="24"/>
  </si>
  <si>
    <t>朝食代増減</t>
    <rPh sb="0" eb="2">
      <t>チョウショク</t>
    </rPh>
    <rPh sb="2" eb="3">
      <t>ダイ</t>
    </rPh>
    <rPh sb="3" eb="5">
      <t>ゾウゲン</t>
    </rPh>
    <phoneticPr fontId="24"/>
  </si>
  <si>
    <t>宿泊代合計</t>
    <rPh sb="0" eb="2">
      <t>シュクハク</t>
    </rPh>
    <rPh sb="2" eb="3">
      <t>ダイ</t>
    </rPh>
    <rPh sb="3" eb="5">
      <t>ゴウケイ</t>
    </rPh>
    <phoneticPr fontId="24"/>
  </si>
  <si>
    <t>入浴施設名</t>
    <rPh sb="0" eb="2">
      <t>ニュウヨク</t>
    </rPh>
    <rPh sb="2" eb="4">
      <t>シセツ</t>
    </rPh>
    <rPh sb="4" eb="5">
      <t>メイ</t>
    </rPh>
    <phoneticPr fontId="1"/>
  </si>
  <si>
    <t>備考欄</t>
    <rPh sb="0" eb="2">
      <t>ビコウ</t>
    </rPh>
    <rPh sb="2" eb="3">
      <t>ラン</t>
    </rPh>
    <phoneticPr fontId="24"/>
  </si>
  <si>
    <t>領収書</t>
    <rPh sb="0" eb="3">
      <t>リョウシュウショ</t>
    </rPh>
    <phoneticPr fontId="24"/>
  </si>
  <si>
    <t>様</t>
    <rPh sb="0" eb="1">
      <t>サマ</t>
    </rPh>
    <phoneticPr fontId="24"/>
  </si>
  <si>
    <t>熊本県八代郡氷川町栫1239-1</t>
    <rPh sb="0" eb="3">
      <t>クマモトケン</t>
    </rPh>
    <rPh sb="3" eb="6">
      <t>ヤツシログン</t>
    </rPh>
    <rPh sb="6" eb="8">
      <t>ヒカワ</t>
    </rPh>
    <rPh sb="8" eb="9">
      <t>マチ</t>
    </rPh>
    <rPh sb="9" eb="10">
      <t>カコイ</t>
    </rPh>
    <phoneticPr fontId="24"/>
  </si>
  <si>
    <t>TEL 0965-62-3071</t>
    <phoneticPr fontId="24"/>
  </si>
  <si>
    <t>但し、弁当代</t>
    <rPh sb="0" eb="1">
      <t>タダ</t>
    </rPh>
    <rPh sb="3" eb="5">
      <t>ベントウ</t>
    </rPh>
    <rPh sb="5" eb="6">
      <t>ダイ</t>
    </rPh>
    <phoneticPr fontId="24"/>
  </si>
  <si>
    <t>として</t>
    <phoneticPr fontId="24"/>
  </si>
  <si>
    <t>宿泊代金額</t>
    <rPh sb="0" eb="3">
      <t>シュクハクダイ</t>
    </rPh>
    <rPh sb="3" eb="5">
      <t>キンガク</t>
    </rPh>
    <phoneticPr fontId="1"/>
  </si>
  <si>
    <t>大会開催代表  光永誠司</t>
    <phoneticPr fontId="24"/>
  </si>
  <si>
    <t>（フェスティバル専用アドレス）</t>
    <phoneticPr fontId="24"/>
  </si>
  <si>
    <t>※ この名簿は「八代市」への提出以外の目的には一切使用致しません。</t>
    <phoneticPr fontId="24"/>
  </si>
  <si>
    <t>氏　名</t>
    <rPh sb="0" eb="1">
      <t>シ</t>
    </rPh>
    <rPh sb="2" eb="3">
      <t>メイ</t>
    </rPh>
    <phoneticPr fontId="24"/>
  </si>
  <si>
    <t>帝京長岡高校女子サッカー部</t>
    <rPh sb="0" eb="2">
      <t>テイキョウ</t>
    </rPh>
    <rPh sb="2" eb="4">
      <t>ナガオカ</t>
    </rPh>
    <rPh sb="4" eb="6">
      <t>コウコウ</t>
    </rPh>
    <rPh sb="6" eb="8">
      <t>ジョシ</t>
    </rPh>
    <rPh sb="12" eb="13">
      <t>ブ</t>
    </rPh>
    <phoneticPr fontId="1"/>
  </si>
  <si>
    <t>新潟県長岡市住吉3-9-1</t>
    <rPh sb="0" eb="8">
      <t>９４０－００４４</t>
    </rPh>
    <phoneticPr fontId="1"/>
  </si>
  <si>
    <t>松野智樹</t>
    <rPh sb="0" eb="2">
      <t>マツノ</t>
    </rPh>
    <rPh sb="2" eb="4">
      <t>トモキ</t>
    </rPh>
    <phoneticPr fontId="1"/>
  </si>
  <si>
    <t>永井里美</t>
    <rPh sb="0" eb="2">
      <t>ナガイ</t>
    </rPh>
    <rPh sb="2" eb="4">
      <t>サトミ</t>
    </rPh>
    <phoneticPr fontId="1"/>
  </si>
  <si>
    <t>NPO法人スポーツクラブ・エスペランサ熊本</t>
    <rPh sb="3" eb="5">
      <t>ホウジン</t>
    </rPh>
    <phoneticPr fontId="4"/>
  </si>
  <si>
    <t>宿泊人数内訳</t>
    <rPh sb="0" eb="2">
      <t>シュクハク</t>
    </rPh>
    <rPh sb="2" eb="4">
      <t>ニンズウ</t>
    </rPh>
    <rPh sb="4" eb="6">
      <t>ウチワケ</t>
    </rPh>
    <phoneticPr fontId="1"/>
  </si>
  <si>
    <t>指導者</t>
    <rPh sb="0" eb="3">
      <t>シドウシャ</t>
    </rPh>
    <phoneticPr fontId="24"/>
  </si>
  <si>
    <t>その他</t>
    <rPh sb="2" eb="3">
      <t>タ</t>
    </rPh>
    <phoneticPr fontId="24"/>
  </si>
  <si>
    <t>←数字を入力すると上の欄に合計人数が自動入力されます。
朝食・夕食の数字を変更したい場合は上書きしてください。</t>
    <rPh sb="1" eb="3">
      <t>スウジ</t>
    </rPh>
    <rPh sb="4" eb="6">
      <t>ニュウリョク</t>
    </rPh>
    <rPh sb="9" eb="10">
      <t>ウエ</t>
    </rPh>
    <rPh sb="11" eb="12">
      <t>ラン</t>
    </rPh>
    <rPh sb="13" eb="15">
      <t>ゴウケイ</t>
    </rPh>
    <rPh sb="15" eb="17">
      <t>ニンズウ</t>
    </rPh>
    <rPh sb="18" eb="20">
      <t>ジドウ</t>
    </rPh>
    <rPh sb="20" eb="22">
      <t>ニュウリョク</t>
    </rPh>
    <rPh sb="28" eb="30">
      <t>チョウショク</t>
    </rPh>
    <rPh sb="31" eb="33">
      <t>ユウショク</t>
    </rPh>
    <rPh sb="34" eb="36">
      <t>スウジ</t>
    </rPh>
    <rPh sb="37" eb="39">
      <t>ヘンコウ</t>
    </rPh>
    <rPh sb="42" eb="44">
      <t>バアイ</t>
    </rPh>
    <rPh sb="45" eb="47">
      <t>ウワガ</t>
    </rPh>
    <phoneticPr fontId="24"/>
  </si>
  <si>
    <r>
      <t>備考欄</t>
    </r>
    <r>
      <rPr>
        <sz val="8"/>
        <color theme="1"/>
        <rFont val="ＭＳ Ｐゴシック"/>
        <family val="3"/>
        <charset val="128"/>
        <scheme val="minor"/>
      </rPr>
      <t>（ご要望などをお書きください）</t>
    </r>
    <rPh sb="0" eb="2">
      <t>ビコウ</t>
    </rPh>
    <rPh sb="2" eb="3">
      <t>ラン</t>
    </rPh>
    <rPh sb="5" eb="7">
      <t>ヨウボウ</t>
    </rPh>
    <rPh sb="11" eb="12">
      <t>カ</t>
    </rPh>
    <phoneticPr fontId="24"/>
  </si>
  <si>
    <t>（フェスティバル専用アドレス）</t>
    <phoneticPr fontId="24"/>
  </si>
  <si>
    <t>※ 宿泊手配を希望するチームは下記一覧の「宿泊人数内訳」覧に予定されている人数を必ずご記入下さい。</t>
    <rPh sb="2" eb="4">
      <t>シュクハク</t>
    </rPh>
    <rPh sb="4" eb="6">
      <t>テハイ</t>
    </rPh>
    <rPh sb="7" eb="9">
      <t>キボウ</t>
    </rPh>
    <rPh sb="15" eb="17">
      <t>カキ</t>
    </rPh>
    <rPh sb="17" eb="19">
      <t>イチラン</t>
    </rPh>
    <rPh sb="21" eb="23">
      <t>シュクハク</t>
    </rPh>
    <rPh sb="23" eb="25">
      <t>ニンズウ</t>
    </rPh>
    <rPh sb="25" eb="27">
      <t>ウチワケ</t>
    </rPh>
    <rPh sb="28" eb="29">
      <t>ラン</t>
    </rPh>
    <phoneticPr fontId="1"/>
  </si>
  <si>
    <r>
      <t xml:space="preserve">※ </t>
    </r>
    <r>
      <rPr>
        <sz val="10"/>
        <rFont val="ＭＳ Ｐゴシック"/>
        <family val="3"/>
        <charset val="128"/>
      </rPr>
      <t>朝食・夕食欄は自動で入力されますが、数量の変更がある場合は上書きで記入して下さい。</t>
    </r>
    <rPh sb="2" eb="4">
      <t>チョウショク</t>
    </rPh>
    <rPh sb="5" eb="7">
      <t>ユウショク</t>
    </rPh>
    <rPh sb="7" eb="8">
      <t>ラン</t>
    </rPh>
    <rPh sb="9" eb="11">
      <t>ジドウ</t>
    </rPh>
    <rPh sb="12" eb="14">
      <t>ニュウリョク</t>
    </rPh>
    <rPh sb="20" eb="22">
      <t>スウリョウ</t>
    </rPh>
    <rPh sb="23" eb="25">
      <t>ヘンコウ</t>
    </rPh>
    <rPh sb="28" eb="30">
      <t>バアイ</t>
    </rPh>
    <rPh sb="31" eb="33">
      <t>ウワガ</t>
    </rPh>
    <rPh sb="35" eb="37">
      <t>キニュウ</t>
    </rPh>
    <rPh sb="39" eb="40">
      <t>クダ</t>
    </rPh>
    <phoneticPr fontId="1"/>
  </si>
  <si>
    <t>【弁当・宿泊代計算書】</t>
    <rPh sb="0" eb="1">
      <t>シュクハク</t>
    </rPh>
    <rPh sb="1" eb="3">
      <t>ベントウ</t>
    </rPh>
    <rPh sb="7" eb="10">
      <t>ケイサンショ</t>
    </rPh>
    <phoneticPr fontId="1"/>
  </si>
  <si>
    <t>弁当代（お茶付）</t>
    <rPh sb="0" eb="2">
      <t>ベントウ</t>
    </rPh>
    <rPh sb="2" eb="3">
      <t>ダイ</t>
    </rPh>
    <rPh sb="5" eb="6">
      <t>チャ</t>
    </rPh>
    <rPh sb="6" eb="7">
      <t>ツキ</t>
    </rPh>
    <phoneticPr fontId="24"/>
  </si>
  <si>
    <t>弁当代（お茶無）</t>
    <rPh sb="0" eb="2">
      <t>ベントウ</t>
    </rPh>
    <rPh sb="2" eb="3">
      <t>ダイ</t>
    </rPh>
    <rPh sb="5" eb="6">
      <t>チャ</t>
    </rPh>
    <rPh sb="6" eb="7">
      <t>ナ</t>
    </rPh>
    <phoneticPr fontId="24"/>
  </si>
  <si>
    <t>－</t>
    <phoneticPr fontId="1"/>
  </si>
  <si>
    <t>鴫原大介</t>
    <rPh sb="0" eb="2">
      <t>シギハラ</t>
    </rPh>
    <rPh sb="2" eb="4">
      <t>ダイスケ</t>
    </rPh>
    <phoneticPr fontId="1"/>
  </si>
  <si>
    <t>【参加費明細書】</t>
    <rPh sb="0" eb="1">
      <t>シュクハク</t>
    </rPh>
    <rPh sb="1" eb="4">
      <t>サンカヒ</t>
    </rPh>
    <rPh sb="4" eb="7">
      <t>メイサイショ</t>
    </rPh>
    <phoneticPr fontId="1"/>
  </si>
  <si>
    <t>合計請求金額</t>
    <rPh sb="0" eb="2">
      <t>ゴウケイ</t>
    </rPh>
    <rPh sb="2" eb="4">
      <t>セイキュウ</t>
    </rPh>
    <rPh sb="4" eb="6">
      <t>キンガク</t>
    </rPh>
    <phoneticPr fontId="24"/>
  </si>
  <si>
    <t>（内訳）</t>
    <rPh sb="1" eb="3">
      <t>ウチワケ</t>
    </rPh>
    <phoneticPr fontId="24"/>
  </si>
  <si>
    <t>弁当代</t>
    <rPh sb="0" eb="2">
      <t>ベントウ</t>
    </rPh>
    <rPh sb="2" eb="3">
      <t>ダイ</t>
    </rPh>
    <phoneticPr fontId="24"/>
  </si>
  <si>
    <t>参加費</t>
    <rPh sb="0" eb="3">
      <t>サンカヒ</t>
    </rPh>
    <phoneticPr fontId="24"/>
  </si>
  <si>
    <t>お振込先</t>
    <rPh sb="1" eb="3">
      <t>フリコミ</t>
    </rPh>
    <rPh sb="3" eb="4">
      <t>サキ</t>
    </rPh>
    <phoneticPr fontId="24"/>
  </si>
  <si>
    <t>肥後銀行　中支店</t>
    <rPh sb="0" eb="2">
      <t>ヒゴ</t>
    </rPh>
    <rPh sb="2" eb="4">
      <t>ギンコウ</t>
    </rPh>
    <rPh sb="5" eb="6">
      <t>ナカ</t>
    </rPh>
    <rPh sb="6" eb="8">
      <t>シテン</t>
    </rPh>
    <phoneticPr fontId="24"/>
  </si>
  <si>
    <t>普通　1494335</t>
    <rPh sb="0" eb="2">
      <t>フツウ</t>
    </rPh>
    <phoneticPr fontId="24"/>
  </si>
  <si>
    <t>名義：光永誠司（ミツナガ　セイジ）</t>
    <rPh sb="0" eb="2">
      <t>メイギ</t>
    </rPh>
    <rPh sb="3" eb="5">
      <t>ミツナガ</t>
    </rPh>
    <rPh sb="5" eb="7">
      <t>セイジ</t>
    </rPh>
    <phoneticPr fontId="24"/>
  </si>
  <si>
    <t>NPO法人スポーツクラブ
エスペランサ熊本</t>
    <rPh sb="3" eb="5">
      <t>ホウジン</t>
    </rPh>
    <phoneticPr fontId="1"/>
  </si>
  <si>
    <t>大会開催代表  光永誠司</t>
    <phoneticPr fontId="24"/>
  </si>
  <si>
    <t>（お振込手数料はお客様ご負担でお願いします。）</t>
    <phoneticPr fontId="24"/>
  </si>
  <si>
    <t>〒869-4607  熊本県八代郡氷川町栫1239-1</t>
    <phoneticPr fontId="1"/>
  </si>
  <si>
    <t>TEL 0965-62-3071　FAX 0965-62-8036</t>
    <phoneticPr fontId="1"/>
  </si>
  <si>
    <t>Eﾒｰﾙ festival@esperancakumamoto.com</t>
    <phoneticPr fontId="1"/>
  </si>
  <si>
    <t>（フェスティバル専用）</t>
    <phoneticPr fontId="24"/>
  </si>
  <si>
    <t>お茶付600円</t>
    <rPh sb="1" eb="2">
      <t>チャ</t>
    </rPh>
    <rPh sb="2" eb="3">
      <t>ツキ</t>
    </rPh>
    <rPh sb="6" eb="7">
      <t>エン</t>
    </rPh>
    <phoneticPr fontId="1"/>
  </si>
  <si>
    <t>お茶無550円</t>
    <rPh sb="1" eb="2">
      <t>チャ</t>
    </rPh>
    <rPh sb="2" eb="3">
      <t>ナ</t>
    </rPh>
    <rPh sb="6" eb="7">
      <t>エン</t>
    </rPh>
    <phoneticPr fontId="1"/>
  </si>
  <si>
    <t>選手</t>
    <rPh sb="0" eb="2">
      <t>センシュ</t>
    </rPh>
    <phoneticPr fontId="24"/>
  </si>
  <si>
    <t>後払いの場合は平成２９年８月１１日までに下記口座へお振込下さい。</t>
    <rPh sb="0" eb="1">
      <t>アト</t>
    </rPh>
    <rPh sb="1" eb="2">
      <t>バラ</t>
    </rPh>
    <rPh sb="4" eb="6">
      <t>バアイ</t>
    </rPh>
    <rPh sb="7" eb="9">
      <t>ヘイセイ</t>
    </rPh>
    <rPh sb="11" eb="12">
      <t>ネン</t>
    </rPh>
    <rPh sb="13" eb="14">
      <t>ガツ</t>
    </rPh>
    <rPh sb="16" eb="17">
      <t>ヒ</t>
    </rPh>
    <rPh sb="20" eb="22">
      <t>カキ</t>
    </rPh>
    <rPh sb="22" eb="24">
      <t>コウザ</t>
    </rPh>
    <rPh sb="26" eb="28">
      <t>フリコミ</t>
    </rPh>
    <rPh sb="28" eb="29">
      <t>クダ</t>
    </rPh>
    <phoneticPr fontId="24"/>
  </si>
  <si>
    <t>公民館</t>
    <rPh sb="0" eb="3">
      <t>コウミンカン</t>
    </rPh>
    <phoneticPr fontId="24"/>
  </si>
  <si>
    <t>　・サッカーの技術向上を図ること及び県内外のサッカーチームと親睦を深め、心身ともに健全な青少年の
　　育成を目指す。</t>
    <phoneticPr fontId="23"/>
  </si>
  <si>
    <t>　・熊本地震からの復興をアピールし、地元に密着した大会を開催することによる地域の元気作りを目指す。</t>
    <rPh sb="2" eb="4">
      <t>クマモト</t>
    </rPh>
    <rPh sb="4" eb="6">
      <t>ジシン</t>
    </rPh>
    <rPh sb="9" eb="11">
      <t>フッコウ</t>
    </rPh>
    <phoneticPr fontId="24"/>
  </si>
  <si>
    <t>　NPO法人スポーツクラブ・エスペランサ熊本</t>
    <phoneticPr fontId="24"/>
  </si>
  <si>
    <t>　熊本県八代市内グラウンド予定</t>
    <rPh sb="1" eb="4">
      <t>クマモトケン</t>
    </rPh>
    <rPh sb="4" eb="7">
      <t>ヤツシロシ</t>
    </rPh>
    <rPh sb="7" eb="8">
      <t>ナイ</t>
    </rPh>
    <rPh sb="13" eb="15">
      <t>ヨテイ</t>
    </rPh>
    <phoneticPr fontId="23"/>
  </si>
  <si>
    <t>　（２）選手交代は自由とする。但し、試合が止まり過ぎないように監督が考慮する。</t>
    <phoneticPr fontId="23"/>
  </si>
  <si>
    <t>　（２）選手の登録は制限しない。</t>
    <phoneticPr fontId="24"/>
  </si>
  <si>
    <t>　（２）20歳以上の引率者が必ずいる事</t>
    <rPh sb="6" eb="7">
      <t>サイ</t>
    </rPh>
    <rPh sb="7" eb="9">
      <t>イジョウ</t>
    </rPh>
    <rPh sb="10" eb="13">
      <t>インソツシャ</t>
    </rPh>
    <rPh sb="14" eb="15">
      <t>カナラ</t>
    </rPh>
    <rPh sb="18" eb="19">
      <t>コト</t>
    </rPh>
    <phoneticPr fontId="1"/>
  </si>
  <si>
    <t>　（３）保護者の同意があり、スポーツ保険に加入していること。</t>
    <phoneticPr fontId="1"/>
  </si>
  <si>
    <t>　　　 大会側は事故・怪我等の対応は行なわない。</t>
    <phoneticPr fontId="1"/>
  </si>
  <si>
    <t>　1チームにつき1日3,000円（Bチームも1チームとします）</t>
    <phoneticPr fontId="23"/>
  </si>
  <si>
    <t>　尚、審判への抗議は厳禁とする。</t>
    <phoneticPr fontId="23"/>
  </si>
  <si>
    <t>　・小雨決行。但し、大雨・台風・災害等によりやむを得ず大会が開催できない場合は中止とする。</t>
    <phoneticPr fontId="23"/>
  </si>
  <si>
    <t>　・ゴミ等は必ずチームで持ち帰る。（大会側に注文した弁当がらのみ、大会側で回収可能）</t>
    <phoneticPr fontId="24"/>
  </si>
  <si>
    <t>　お問い合せは下記までお願いします。</t>
    <phoneticPr fontId="24"/>
  </si>
  <si>
    <t>7月17日（月）</t>
    <rPh sb="6" eb="7">
      <t>ツキ</t>
    </rPh>
    <phoneticPr fontId="1"/>
  </si>
  <si>
    <t>U-15</t>
    <phoneticPr fontId="1"/>
  </si>
  <si>
    <t>U-14</t>
    <phoneticPr fontId="1"/>
  </si>
  <si>
    <t>U-13</t>
    <phoneticPr fontId="1"/>
  </si>
  <si>
    <r>
      <t>7月15日（</t>
    </r>
    <r>
      <rPr>
        <sz val="11"/>
        <color rgb="FF0070C0"/>
        <rFont val="ＭＳ Ｐゴシック"/>
        <family val="3"/>
        <charset val="128"/>
        <scheme val="minor"/>
      </rPr>
      <t>土</t>
    </r>
    <r>
      <rPr>
        <sz val="11"/>
        <color theme="1"/>
        <rFont val="ＭＳ Ｐゴシック"/>
        <family val="3"/>
        <charset val="128"/>
        <scheme val="minor"/>
      </rPr>
      <t>）</t>
    </r>
    <rPh sb="6" eb="7">
      <t>ツチ</t>
    </rPh>
    <phoneticPr fontId="1"/>
  </si>
  <si>
    <r>
      <t>7月16日（</t>
    </r>
    <r>
      <rPr>
        <sz val="11"/>
        <color rgb="FFFF0000"/>
        <rFont val="ＭＳ Ｐゴシック"/>
        <family val="3"/>
        <charset val="128"/>
        <scheme val="minor"/>
      </rPr>
      <t>日</t>
    </r>
    <r>
      <rPr>
        <sz val="11"/>
        <color theme="1"/>
        <rFont val="ＭＳ Ｐゴシック"/>
        <family val="3"/>
        <charset val="128"/>
        <scheme val="minor"/>
      </rPr>
      <t>）</t>
    </r>
    <rPh sb="6" eb="7">
      <t>ヒ</t>
    </rPh>
    <phoneticPr fontId="1"/>
  </si>
  <si>
    <t>弁当・宿泊代合計</t>
    <rPh sb="0" eb="2">
      <t>ベントウ</t>
    </rPh>
    <rPh sb="3" eb="5">
      <t>シュクハク</t>
    </rPh>
    <rPh sb="5" eb="6">
      <t>ダイ</t>
    </rPh>
    <rPh sb="6" eb="8">
      <t>ゴウケイ</t>
    </rPh>
    <phoneticPr fontId="24"/>
  </si>
  <si>
    <t>平成２９年７月　　　日</t>
    <rPh sb="0" eb="2">
      <t>ヘイセイ</t>
    </rPh>
    <rPh sb="4" eb="5">
      <t>ネン</t>
    </rPh>
    <rPh sb="6" eb="7">
      <t>ガツ</t>
    </rPh>
    <rPh sb="10" eb="11">
      <t>ヒ</t>
    </rPh>
    <phoneticPr fontId="24"/>
  </si>
  <si>
    <t>【宿泊代計算書】</t>
    <rPh sb="0" eb="1">
      <t>シュクハク</t>
    </rPh>
    <rPh sb="1" eb="3">
      <t>シュクハク</t>
    </rPh>
    <rPh sb="4" eb="7">
      <t>ケイサンショ</t>
    </rPh>
    <phoneticPr fontId="1"/>
  </si>
  <si>
    <t>コード</t>
    <phoneticPr fontId="1"/>
  </si>
  <si>
    <t>〒</t>
    <phoneticPr fontId="1"/>
  </si>
  <si>
    <t>E-mail 1</t>
    <phoneticPr fontId="1"/>
  </si>
  <si>
    <t>2016冬</t>
    <rPh sb="4" eb="5">
      <t>フユ</t>
    </rPh>
    <phoneticPr fontId="1"/>
  </si>
  <si>
    <t>2017GW</t>
    <phoneticPr fontId="24"/>
  </si>
  <si>
    <t>153-0064</t>
    <phoneticPr fontId="1"/>
  </si>
  <si>
    <t>ＦＣ目黒</t>
    <rPh sb="2" eb="4">
      <t>メグロ</t>
    </rPh>
    <phoneticPr fontId="1"/>
  </si>
  <si>
    <t>東京都目黒区下目黒3-12-11　ＦＣ目黒事務局</t>
    <rPh sb="0" eb="9">
      <t>１５３－００６４</t>
    </rPh>
    <rPh sb="19" eb="21">
      <t>メグロ</t>
    </rPh>
    <rPh sb="21" eb="24">
      <t>ジムキョク</t>
    </rPh>
    <phoneticPr fontId="1"/>
  </si>
  <si>
    <t>03-3714-5955</t>
    <phoneticPr fontId="1"/>
  </si>
  <si>
    <t>fc-meguro@soccer-community.org</t>
    <phoneticPr fontId="1"/>
  </si>
  <si>
    <t>－</t>
    <phoneticPr fontId="1"/>
  </si>
  <si>
    <t>荒井陽太</t>
    <rPh sb="0" eb="2">
      <t>アライ</t>
    </rPh>
    <rPh sb="2" eb="4">
      <t>ヨウタ</t>
    </rPh>
    <phoneticPr fontId="1"/>
  </si>
  <si>
    <t>090-1457-3261</t>
    <phoneticPr fontId="1"/>
  </si>
  <si>
    <t>○</t>
    <phoneticPr fontId="1"/>
  </si>
  <si>
    <t>168-0063</t>
    <phoneticPr fontId="1"/>
  </si>
  <si>
    <t>東京杉並ソシオフットボールクラブ</t>
    <rPh sb="0" eb="2">
      <t>トウキョウ</t>
    </rPh>
    <rPh sb="2" eb="4">
      <t>スギナミ</t>
    </rPh>
    <phoneticPr fontId="2"/>
  </si>
  <si>
    <t>東京都杉並区和泉4-18-28 5-103</t>
    <rPh sb="0" eb="3">
      <t>トウキョウト</t>
    </rPh>
    <rPh sb="3" eb="6">
      <t>スギナミク</t>
    </rPh>
    <rPh sb="6" eb="8">
      <t>イズミ</t>
    </rPh>
    <phoneticPr fontId="1"/>
  </si>
  <si>
    <t>03-6765-7955</t>
  </si>
  <si>
    <t>03-3322-8862</t>
  </si>
  <si>
    <t>socio.n.s@jcom.home.ne.jp</t>
  </si>
  <si>
    <t>西野進亮</t>
    <rPh sb="0" eb="2">
      <t>ニシノ</t>
    </rPh>
    <rPh sb="2" eb="3">
      <t>ススム</t>
    </rPh>
    <rPh sb="3" eb="4">
      <t>リョウ</t>
    </rPh>
    <phoneticPr fontId="1"/>
  </si>
  <si>
    <t>090-4431-4291</t>
    <phoneticPr fontId="1"/>
  </si>
  <si>
    <t>有川隆広</t>
    <rPh sb="0" eb="2">
      <t>アリカワ</t>
    </rPh>
    <rPh sb="2" eb="4">
      <t>タカヒロ</t>
    </rPh>
    <phoneticPr fontId="1"/>
  </si>
  <si>
    <t>090-2201-8403</t>
    <phoneticPr fontId="1"/>
  </si>
  <si>
    <t>244-0816</t>
    <phoneticPr fontId="24"/>
  </si>
  <si>
    <t>横浜ジュニオール</t>
    <rPh sb="0" eb="2">
      <t>ヨコハマ</t>
    </rPh>
    <phoneticPr fontId="24"/>
  </si>
  <si>
    <t>神奈川県横浜市戸塚区上倉田町242-1</t>
    <rPh sb="0" eb="14">
      <t>２４４－０８１６</t>
    </rPh>
    <phoneticPr fontId="24"/>
  </si>
  <si>
    <t>045-862-9291</t>
    <phoneticPr fontId="24"/>
  </si>
  <si>
    <t>045-865-1318</t>
    <phoneticPr fontId="24"/>
  </si>
  <si>
    <t>maegawa@junior-yokohama.co.jp</t>
    <phoneticPr fontId="24"/>
  </si>
  <si>
    <t>前川充也</t>
    <rPh sb="0" eb="2">
      <t>マエカワ</t>
    </rPh>
    <rPh sb="2" eb="4">
      <t>ミツヤ</t>
    </rPh>
    <phoneticPr fontId="24"/>
  </si>
  <si>
    <t>090-8320-1552</t>
    <phoneticPr fontId="24"/>
  </si>
  <si>
    <t>－</t>
    <phoneticPr fontId="1"/>
  </si>
  <si>
    <t>251-0012</t>
    <phoneticPr fontId="1"/>
  </si>
  <si>
    <t>esporte藤沢</t>
    <rPh sb="7" eb="9">
      <t>フジサワ</t>
    </rPh>
    <phoneticPr fontId="1"/>
  </si>
  <si>
    <t>神奈川県藤沢市村岡東2-5-7　パレーシャルスカイハイツ201</t>
    <rPh sb="0" eb="10">
      <t>２５１－００１２</t>
    </rPh>
    <phoneticPr fontId="1"/>
  </si>
  <si>
    <t>0466-24-6792</t>
    <phoneticPr fontId="1"/>
  </si>
  <si>
    <t>0466-24-6791</t>
    <phoneticPr fontId="1"/>
  </si>
  <si>
    <t>esporte-1998@tbz.t-com.ne.jp</t>
    <phoneticPr fontId="1"/>
  </si>
  <si>
    <t>広山晴士</t>
    <rPh sb="0" eb="2">
      <t>ヒロヤマ</t>
    </rPh>
    <rPh sb="2" eb="3">
      <t>ハ</t>
    </rPh>
    <phoneticPr fontId="1"/>
  </si>
  <si>
    <t>090-3069-2826</t>
    <phoneticPr fontId="1"/>
  </si>
  <si>
    <t>二瓶秀人</t>
    <rPh sb="0" eb="2">
      <t>ニヘイ</t>
    </rPh>
    <rPh sb="2" eb="4">
      <t>ヒデト</t>
    </rPh>
    <phoneticPr fontId="1"/>
  </si>
  <si>
    <t>080-1821-5808</t>
    <phoneticPr fontId="1"/>
  </si>
  <si>
    <t>―</t>
    <phoneticPr fontId="1"/>
  </si>
  <si>
    <t>○</t>
    <phoneticPr fontId="1"/>
  </si>
  <si>
    <t>362-0001</t>
    <phoneticPr fontId="1"/>
  </si>
  <si>
    <t>ACアスミ</t>
  </si>
  <si>
    <t>埼玉県上尾市上1503-2　㈲朝日スポルティフ内</t>
    <rPh sb="0" eb="7">
      <t>３６２－０００１</t>
    </rPh>
    <rPh sb="15" eb="17">
      <t>アサヒ</t>
    </rPh>
    <rPh sb="23" eb="24">
      <t>ナイ</t>
    </rPh>
    <phoneticPr fontId="1"/>
  </si>
  <si>
    <t>048-770-1414</t>
    <phoneticPr fontId="1"/>
  </si>
  <si>
    <t>048-770-1415</t>
    <phoneticPr fontId="1"/>
  </si>
  <si>
    <t>todanho19@yahoo.co.jp</t>
  </si>
  <si>
    <t>戸田直人</t>
    <rPh sb="0" eb="2">
      <t>トダ</t>
    </rPh>
    <rPh sb="2" eb="4">
      <t>ナオト</t>
    </rPh>
    <phoneticPr fontId="1"/>
  </si>
  <si>
    <t>416-0954</t>
    <phoneticPr fontId="1"/>
  </si>
  <si>
    <t>FC Fuji　ジュニアユース</t>
  </si>
  <si>
    <t>静岡県富士市本市場町792</t>
    <rPh sb="0" eb="10">
      <t>４１６－０９５４</t>
    </rPh>
    <phoneticPr fontId="1"/>
  </si>
  <si>
    <t>0545-63-1764</t>
    <phoneticPr fontId="1"/>
  </si>
  <si>
    <t>0545-38-3223</t>
    <phoneticPr fontId="1"/>
  </si>
  <si>
    <t>fuji-sc.2010@rx.tnc.ne.jp</t>
  </si>
  <si>
    <t>青山　剛</t>
    <rPh sb="0" eb="2">
      <t>アオヤマ</t>
    </rPh>
    <rPh sb="3" eb="4">
      <t>ツヨシ</t>
    </rPh>
    <phoneticPr fontId="1"/>
  </si>
  <si>
    <t>090-1393-4922</t>
    <phoneticPr fontId="1"/>
  </si>
  <si>
    <t>加来祥太郎</t>
    <rPh sb="0" eb="2">
      <t>カク</t>
    </rPh>
    <rPh sb="2" eb="5">
      <t>ショウタロウ</t>
    </rPh>
    <phoneticPr fontId="1"/>
  </si>
  <si>
    <t>090-5103-7642</t>
    <phoneticPr fontId="1"/>
  </si>
  <si>
    <t>421-0305</t>
    <phoneticPr fontId="24"/>
  </si>
  <si>
    <t>ＨeroFC</t>
    <phoneticPr fontId="24"/>
  </si>
  <si>
    <t>静岡県榛原郡吉田町大幡1903</t>
    <rPh sb="0" eb="11">
      <t>４２１－０３０５</t>
    </rPh>
    <phoneticPr fontId="24"/>
  </si>
  <si>
    <t>0548-33-0333</t>
    <phoneticPr fontId="24"/>
  </si>
  <si>
    <t>0548-28-7970</t>
    <phoneticPr fontId="24"/>
  </si>
  <si>
    <t>hero@e-ml.net</t>
    <phoneticPr fontId="24"/>
  </si>
  <si>
    <t>－</t>
    <phoneticPr fontId="1"/>
  </si>
  <si>
    <t>八木勝之</t>
    <rPh sb="0" eb="2">
      <t>ヤギ</t>
    </rPh>
    <rPh sb="2" eb="4">
      <t>カツユキ</t>
    </rPh>
    <phoneticPr fontId="24"/>
  </si>
  <si>
    <t>090-2180-4960</t>
    <phoneticPr fontId="24"/>
  </si>
  <si>
    <t>518-0002</t>
    <phoneticPr fontId="24"/>
  </si>
  <si>
    <t>FC.Avenidasol</t>
    <phoneticPr fontId="24"/>
  </si>
  <si>
    <t>三重県伊賀市千歳辻之内727-1</t>
    <rPh sb="0" eb="8">
      <t>５１８－０００２</t>
    </rPh>
    <rPh sb="8" eb="9">
      <t>ツジ</t>
    </rPh>
    <rPh sb="9" eb="10">
      <t>ノ</t>
    </rPh>
    <rPh sb="10" eb="11">
      <t>ウチ</t>
    </rPh>
    <phoneticPr fontId="24"/>
  </si>
  <si>
    <t>0595-23-1132</t>
    <phoneticPr fontId="24"/>
  </si>
  <si>
    <t>0595-23-1133</t>
    <phoneticPr fontId="24"/>
  </si>
  <si>
    <t>yabunaka@avenidasol.org</t>
    <phoneticPr fontId="24"/>
  </si>
  <si>
    <t>薮中一真</t>
    <rPh sb="0" eb="2">
      <t>ヤブナカ</t>
    </rPh>
    <rPh sb="2" eb="4">
      <t>カズマ</t>
    </rPh>
    <phoneticPr fontId="24"/>
  </si>
  <si>
    <t>090-9184-8170</t>
    <phoneticPr fontId="24"/>
  </si>
  <si>
    <t>522-0055</t>
    <phoneticPr fontId="1"/>
  </si>
  <si>
    <t>ESPIROSSA彦根SC Jr.ユース</t>
    <rPh sb="9" eb="11">
      <t>ヒコネ</t>
    </rPh>
    <phoneticPr fontId="1"/>
  </si>
  <si>
    <t>滋賀県彦根市野瀬町181-1　ゴルフプラザ彦根2Ｆ</t>
    <rPh sb="0" eb="9">
      <t>５２２－００５５</t>
    </rPh>
    <rPh sb="21" eb="23">
      <t>ヒコネ</t>
    </rPh>
    <phoneticPr fontId="1"/>
  </si>
  <si>
    <t>070-5503-5118</t>
    <phoneticPr fontId="1"/>
  </si>
  <si>
    <t>0749-23-0753</t>
    <phoneticPr fontId="1"/>
  </si>
  <si>
    <t>info@espirossa.com</t>
    <phoneticPr fontId="1"/>
  </si>
  <si>
    <t>雨森</t>
    <rPh sb="0" eb="2">
      <t>アマモリ</t>
    </rPh>
    <phoneticPr fontId="1"/>
  </si>
  <si>
    <t>○</t>
    <phoneticPr fontId="1"/>
  </si>
  <si>
    <t>545-0035</t>
    <phoneticPr fontId="1"/>
  </si>
  <si>
    <t>大阪市阪南FC</t>
    <rPh sb="3" eb="4">
      <t>ハン</t>
    </rPh>
    <rPh sb="4" eb="5">
      <t>ナン</t>
    </rPh>
    <phoneticPr fontId="2"/>
  </si>
  <si>
    <t>大阪府大阪市阿倍野区北畠1-16-24</t>
    <rPh sb="0" eb="12">
      <t>５４５－００３５</t>
    </rPh>
    <phoneticPr fontId="1"/>
  </si>
  <si>
    <t>090-6060-4979</t>
    <phoneticPr fontId="1"/>
  </si>
  <si>
    <t>06-6622-7497</t>
    <phoneticPr fontId="1"/>
  </si>
  <si>
    <t>to-overcome-myself@hotmail.co.jp</t>
    <phoneticPr fontId="1"/>
  </si>
  <si>
    <t>j193153a@ocec.ne.jp</t>
    <phoneticPr fontId="1"/>
  </si>
  <si>
    <t>島田一真</t>
    <rPh sb="0" eb="2">
      <t>シマダ</t>
    </rPh>
    <rPh sb="2" eb="4">
      <t>カズマ</t>
    </rPh>
    <phoneticPr fontId="1"/>
  </si>
  <si>
    <t>547-0035</t>
    <phoneticPr fontId="24"/>
  </si>
  <si>
    <t>NFC OSAKA U-15</t>
    <phoneticPr fontId="24"/>
  </si>
  <si>
    <t>大阪府大阪市平野区西脇４丁目1-45</t>
    <rPh sb="0" eb="11">
      <t>５４７－００３５</t>
    </rPh>
    <rPh sb="12" eb="14">
      <t>チョウメ</t>
    </rPh>
    <phoneticPr fontId="24"/>
  </si>
  <si>
    <t>06-6705-3501</t>
    <phoneticPr fontId="24"/>
  </si>
  <si>
    <t>06-6705-3502</t>
    <phoneticPr fontId="24"/>
  </si>
  <si>
    <t>nfcosaka1993@yahoo.co.jp</t>
    <phoneticPr fontId="24"/>
  </si>
  <si>
    <t>石川　翼</t>
    <rPh sb="0" eb="2">
      <t>イシカワ</t>
    </rPh>
    <rPh sb="3" eb="4">
      <t>ツバサ</t>
    </rPh>
    <phoneticPr fontId="24"/>
  </si>
  <si>
    <t>080-6153-4185</t>
    <phoneticPr fontId="24"/>
  </si>
  <si>
    <t>554-0001</t>
    <phoneticPr fontId="1"/>
  </si>
  <si>
    <t>此花中学校</t>
    <rPh sb="0" eb="2">
      <t>コノハナ</t>
    </rPh>
    <rPh sb="2" eb="5">
      <t>チュウガッコウ</t>
    </rPh>
    <phoneticPr fontId="1"/>
  </si>
  <si>
    <t>大阪府大阪市此花区2-14-31</t>
    <rPh sb="0" eb="3">
      <t>オオサカフ</t>
    </rPh>
    <rPh sb="3" eb="6">
      <t>オオサカシ</t>
    </rPh>
    <rPh sb="6" eb="9">
      <t>コノハナク</t>
    </rPh>
    <phoneticPr fontId="1"/>
  </si>
  <si>
    <t>06-6468-7241</t>
    <phoneticPr fontId="1"/>
  </si>
  <si>
    <t>06-6468-5764</t>
    <phoneticPr fontId="1"/>
  </si>
  <si>
    <t>hiroyoshifreak@gmail.com</t>
    <phoneticPr fontId="1"/>
  </si>
  <si>
    <t>尾松大義</t>
    <rPh sb="0" eb="2">
      <t>オマツ</t>
    </rPh>
    <rPh sb="2" eb="3">
      <t>ダイ</t>
    </rPh>
    <rPh sb="3" eb="4">
      <t>ギ</t>
    </rPh>
    <phoneticPr fontId="1"/>
  </si>
  <si>
    <t>090-5901-6869</t>
    <phoneticPr fontId="1"/>
  </si>
  <si>
    <t>598-0043</t>
    <phoneticPr fontId="24"/>
  </si>
  <si>
    <t>HEAT FC</t>
    <phoneticPr fontId="24"/>
  </si>
  <si>
    <t>大阪府泉佐野市大西2-3-3</t>
    <rPh sb="0" eb="9">
      <t>598-0043</t>
    </rPh>
    <phoneticPr fontId="24"/>
  </si>
  <si>
    <t>090-2060-6055</t>
    <phoneticPr fontId="24"/>
  </si>
  <si>
    <t>heatfci@softbank.jp</t>
    <phoneticPr fontId="24"/>
  </si>
  <si>
    <t>西口健一</t>
    <rPh sb="0" eb="2">
      <t>ニシグチ</t>
    </rPh>
    <rPh sb="2" eb="4">
      <t>ケンイチ</t>
    </rPh>
    <phoneticPr fontId="24"/>
  </si>
  <si>
    <t>613-0022</t>
    <phoneticPr fontId="24"/>
  </si>
  <si>
    <t>FC ソルセウ</t>
    <phoneticPr fontId="24"/>
  </si>
  <si>
    <t>京都府久世郡久御山町市田珠城36-1</t>
    <rPh sb="0" eb="12">
      <t>６１３－００２２</t>
    </rPh>
    <rPh sb="12" eb="13">
      <t>タマ</t>
    </rPh>
    <rPh sb="13" eb="14">
      <t>シロ</t>
    </rPh>
    <phoneticPr fontId="24"/>
  </si>
  <si>
    <t>solceu@leto.eonet.ne.jp</t>
    <phoneticPr fontId="24"/>
  </si>
  <si>
    <t>藤谷浩二</t>
    <rPh sb="0" eb="2">
      <t>フジタニ</t>
    </rPh>
    <rPh sb="2" eb="4">
      <t>コウジ</t>
    </rPh>
    <phoneticPr fontId="24"/>
  </si>
  <si>
    <t>090-6758-0903</t>
    <phoneticPr fontId="24"/>
  </si>
  <si>
    <t>634-0006</t>
    <phoneticPr fontId="1"/>
  </si>
  <si>
    <t>奈良県橿原市新賀町526 グランヴェルビュ大和八木627</t>
    <rPh sb="0" eb="9">
      <t>６３４－０００６</t>
    </rPh>
    <rPh sb="21" eb="23">
      <t>ヤマト</t>
    </rPh>
    <rPh sb="23" eb="25">
      <t>ヤギ</t>
    </rPh>
    <phoneticPr fontId="1"/>
  </si>
  <si>
    <t>0744-24-7977</t>
  </si>
  <si>
    <t>yasufoot@gblvy.dcns.ne.jp</t>
  </si>
  <si>
    <t>新田靖幸</t>
    <rPh sb="0" eb="2">
      <t>ニッタ</t>
    </rPh>
    <rPh sb="2" eb="4">
      <t>ヤスユキ</t>
    </rPh>
    <phoneticPr fontId="1"/>
  </si>
  <si>
    <t>698-0035</t>
    <phoneticPr fontId="24"/>
  </si>
  <si>
    <t>益田中学校</t>
    <rPh sb="0" eb="2">
      <t>マスダ</t>
    </rPh>
    <rPh sb="2" eb="5">
      <t>チュウガッコウ</t>
    </rPh>
    <phoneticPr fontId="24"/>
  </si>
  <si>
    <t>島根県益田市栄町14-6</t>
    <rPh sb="0" eb="8">
      <t>６９８－００３５</t>
    </rPh>
    <phoneticPr fontId="24"/>
  </si>
  <si>
    <t>0856-22-2390</t>
    <phoneticPr fontId="24"/>
  </si>
  <si>
    <t>tanaka-mitsuru@masuda-school.ed.jp</t>
    <phoneticPr fontId="24"/>
  </si>
  <si>
    <t>田中　満</t>
    <phoneticPr fontId="24"/>
  </si>
  <si>
    <t>090-1188-4606</t>
    <phoneticPr fontId="24"/>
  </si>
  <si>
    <t>698-0041</t>
    <phoneticPr fontId="1"/>
  </si>
  <si>
    <t>石見地区トレセン（高津中学校）</t>
    <rPh sb="0" eb="2">
      <t>イワミ</t>
    </rPh>
    <rPh sb="2" eb="4">
      <t>チク</t>
    </rPh>
    <rPh sb="9" eb="11">
      <t>タカツ</t>
    </rPh>
    <rPh sb="11" eb="14">
      <t>チュウガッコウ</t>
    </rPh>
    <phoneticPr fontId="2"/>
  </si>
  <si>
    <t>島根県益田市高津三丁目14番1号</t>
    <rPh sb="0" eb="8">
      <t>６９８－００４１</t>
    </rPh>
    <rPh sb="8" eb="11">
      <t>サンチョウメ</t>
    </rPh>
    <rPh sb="13" eb="14">
      <t>バン</t>
    </rPh>
    <rPh sb="15" eb="16">
      <t>ゴウ</t>
    </rPh>
    <phoneticPr fontId="1"/>
  </si>
  <si>
    <t>0856-22-1001</t>
    <phoneticPr fontId="1"/>
  </si>
  <si>
    <t>0856-22-1048</t>
    <phoneticPr fontId="1"/>
  </si>
  <si>
    <t>tabara-shunsuke@masuda-school.ed.jp</t>
    <phoneticPr fontId="24"/>
  </si>
  <si>
    <t>田原　俊輔</t>
    <rPh sb="0" eb="2">
      <t>タハラ</t>
    </rPh>
    <rPh sb="3" eb="5">
      <t>シュンスケ</t>
    </rPh>
    <phoneticPr fontId="1"/>
  </si>
  <si>
    <t>090-1017-9480</t>
  </si>
  <si>
    <t>岩田宏介</t>
    <rPh sb="0" eb="2">
      <t>イワタ</t>
    </rPh>
    <rPh sb="2" eb="4">
      <t>コウスケ</t>
    </rPh>
    <phoneticPr fontId="1"/>
  </si>
  <si>
    <t>090-4893-6529</t>
    <phoneticPr fontId="1"/>
  </si>
  <si>
    <t>698-2143</t>
    <phoneticPr fontId="1"/>
  </si>
  <si>
    <t>ボアソルテ美都FC</t>
    <phoneticPr fontId="1"/>
  </si>
  <si>
    <t>島根県益田市内田町口297</t>
    <rPh sb="0" eb="9">
      <t>６９８－２１４３</t>
    </rPh>
    <rPh sb="9" eb="10">
      <t>クチ</t>
    </rPh>
    <phoneticPr fontId="1"/>
  </si>
  <si>
    <t>0856-25-7344</t>
    <phoneticPr fontId="1"/>
  </si>
  <si>
    <t>oga.hajime1@gmail.com</t>
    <phoneticPr fontId="1"/>
  </si>
  <si>
    <t>石川英樹</t>
    <rPh sb="0" eb="2">
      <t>イシカワ</t>
    </rPh>
    <rPh sb="2" eb="4">
      <t>ヒデキ</t>
    </rPh>
    <phoneticPr fontId="2"/>
  </si>
  <si>
    <t>090-7138-4687</t>
    <phoneticPr fontId="1"/>
  </si>
  <si>
    <t>山崎　勲</t>
    <rPh sb="0" eb="2">
      <t>ヤマサキ</t>
    </rPh>
    <rPh sb="3" eb="4">
      <t>イサオ</t>
    </rPh>
    <phoneticPr fontId="2"/>
  </si>
  <si>
    <t>090-7132-4987</t>
  </si>
  <si>
    <t>708-1122</t>
    <phoneticPr fontId="1"/>
  </si>
  <si>
    <t>J-FIELD津山SC</t>
  </si>
  <si>
    <t>岡山県津山市下高倉東1983-1</t>
    <rPh sb="0" eb="10">
      <t>７０８－１１２２</t>
    </rPh>
    <phoneticPr fontId="1"/>
  </si>
  <si>
    <t>0868-29-7118</t>
    <phoneticPr fontId="1"/>
  </si>
  <si>
    <t>0868-29-7118</t>
  </si>
  <si>
    <t>kingtsubaki727@yahoo.co.jp</t>
  </si>
  <si>
    <t>椿本　将</t>
    <rPh sb="0" eb="2">
      <t>ツバキモト</t>
    </rPh>
    <rPh sb="3" eb="4">
      <t>ショウ</t>
    </rPh>
    <phoneticPr fontId="1"/>
  </si>
  <si>
    <t>080-2912-3485</t>
    <phoneticPr fontId="1"/>
  </si>
  <si>
    <t>722-0045</t>
    <phoneticPr fontId="24"/>
  </si>
  <si>
    <t>ルースFC</t>
    <phoneticPr fontId="24"/>
  </si>
  <si>
    <t>広島県尾道市久保１丁目9-28</t>
    <rPh sb="0" eb="8">
      <t>７２２－００４５</t>
    </rPh>
    <rPh sb="9" eb="11">
      <t>チョウメ</t>
    </rPh>
    <phoneticPr fontId="24"/>
  </si>
  <si>
    <t>luz.fc.2010@gmail.com</t>
    <phoneticPr fontId="24"/>
  </si>
  <si>
    <t>余越亮介</t>
    <rPh sb="0" eb="2">
      <t>ヨコシ</t>
    </rPh>
    <rPh sb="2" eb="4">
      <t>リョウスケ</t>
    </rPh>
    <phoneticPr fontId="24"/>
  </si>
  <si>
    <t>090-2003-7989</t>
    <phoneticPr fontId="24"/>
  </si>
  <si>
    <t>725-0022</t>
    <phoneticPr fontId="1"/>
  </si>
  <si>
    <t>ピースクラブジュニアユース</t>
    <phoneticPr fontId="1"/>
  </si>
  <si>
    <t>広島県竹原市本町2-9-6</t>
    <rPh sb="0" eb="8">
      <t>７２５－００２２</t>
    </rPh>
    <phoneticPr fontId="1"/>
  </si>
  <si>
    <t>0846-22-7457</t>
    <phoneticPr fontId="1"/>
  </si>
  <si>
    <t>syuuto@mocha.ocn.ne.jp</t>
    <phoneticPr fontId="1"/>
  </si>
  <si>
    <t>柿迫克明</t>
    <rPh sb="0" eb="1">
      <t>カキ</t>
    </rPh>
    <rPh sb="1" eb="2">
      <t>サコ</t>
    </rPh>
    <rPh sb="2" eb="4">
      <t>カツアキ</t>
    </rPh>
    <phoneticPr fontId="2"/>
  </si>
  <si>
    <t>090-2094-2940</t>
  </si>
  <si>
    <t>732-0032</t>
    <phoneticPr fontId="1"/>
  </si>
  <si>
    <t>広島ユナイテッド・フットボールクラブ</t>
    <rPh sb="0" eb="2">
      <t>ヒロシマ</t>
    </rPh>
    <phoneticPr fontId="1"/>
  </si>
  <si>
    <t>広島県広島市東区上温品3-10-20</t>
    <rPh sb="0" eb="11">
      <t>７３２－００３２</t>
    </rPh>
    <phoneticPr fontId="1"/>
  </si>
  <si>
    <t>082-280-2250</t>
    <phoneticPr fontId="1"/>
  </si>
  <si>
    <t>thomas-k@hicat.ne.jp</t>
    <phoneticPr fontId="1"/>
  </si>
  <si>
    <t>有田武利</t>
    <rPh sb="0" eb="2">
      <t>アリタ</t>
    </rPh>
    <rPh sb="2" eb="4">
      <t>タケトシ</t>
    </rPh>
    <phoneticPr fontId="1"/>
  </si>
  <si>
    <t>090-5373-6818</t>
    <phoneticPr fontId="1"/>
  </si>
  <si>
    <t>近藤　博</t>
    <rPh sb="0" eb="2">
      <t>コンドウ</t>
    </rPh>
    <rPh sb="3" eb="4">
      <t>ヒロシ</t>
    </rPh>
    <phoneticPr fontId="1"/>
  </si>
  <si>
    <t>090-1182-5137</t>
    <phoneticPr fontId="1"/>
  </si>
  <si>
    <t>734-0007</t>
    <phoneticPr fontId="1"/>
  </si>
  <si>
    <t>広島皆実FC</t>
  </si>
  <si>
    <t>広島県広島市南区皆実町６丁目18-18-301</t>
    <rPh sb="0" eb="11">
      <t>７３４－０００７</t>
    </rPh>
    <rPh sb="12" eb="14">
      <t>チョウメ</t>
    </rPh>
    <phoneticPr fontId="1"/>
  </si>
  <si>
    <t>090-3374-6694</t>
    <phoneticPr fontId="1"/>
  </si>
  <si>
    <t>082-250-1468</t>
    <phoneticPr fontId="1"/>
  </si>
  <si>
    <t>minami.k.k@rhythm.ocn.ne.jp</t>
  </si>
  <si>
    <t>kojide2@yahoo.co.jp</t>
    <phoneticPr fontId="1"/>
  </si>
  <si>
    <t>小島孝志</t>
    <rPh sb="0" eb="2">
      <t>コジマ</t>
    </rPh>
    <rPh sb="2" eb="4">
      <t>タカシ</t>
    </rPh>
    <phoneticPr fontId="1"/>
  </si>
  <si>
    <t>090-1359-7652</t>
    <phoneticPr fontId="1"/>
  </si>
  <si>
    <t>後藤誠</t>
    <rPh sb="0" eb="2">
      <t>ゴトウ</t>
    </rPh>
    <rPh sb="2" eb="3">
      <t>マコト</t>
    </rPh>
    <phoneticPr fontId="1"/>
  </si>
  <si>
    <t>090-8602-0270</t>
    <phoneticPr fontId="1"/>
  </si>
  <si>
    <t>738-0035</t>
    <phoneticPr fontId="1"/>
  </si>
  <si>
    <t>廿日市FCジュニアユース</t>
  </si>
  <si>
    <t>広島県廿日市市宮園3-2-8</t>
    <rPh sb="0" eb="9">
      <t>７３８－００３５</t>
    </rPh>
    <phoneticPr fontId="1"/>
  </si>
  <si>
    <t>0829-39-4150</t>
  </si>
  <si>
    <t>0829-38-1125</t>
  </si>
  <si>
    <t>info@hatsukaichi-fc.com</t>
  </si>
  <si>
    <t>片山　翔</t>
    <rPh sb="0" eb="2">
      <t>カタヤマ</t>
    </rPh>
    <rPh sb="3" eb="4">
      <t>ショウ</t>
    </rPh>
    <phoneticPr fontId="3"/>
  </si>
  <si>
    <t>090-5373-9196</t>
  </si>
  <si>
    <t>山縣直樹</t>
    <rPh sb="0" eb="2">
      <t>ヤマガタ</t>
    </rPh>
    <rPh sb="2" eb="4">
      <t>ナオキ</t>
    </rPh>
    <phoneticPr fontId="2"/>
  </si>
  <si>
    <t>090-2290-8344</t>
  </si>
  <si>
    <t>751-0852</t>
    <phoneticPr fontId="1"/>
  </si>
  <si>
    <t>FC亀山</t>
    <rPh sb="2" eb="4">
      <t>カメヤマ</t>
    </rPh>
    <phoneticPr fontId="1"/>
  </si>
  <si>
    <t>山口県下関市熊野町2-6-8</t>
    <rPh sb="0" eb="9">
      <t>７５１－０８５２</t>
    </rPh>
    <phoneticPr fontId="1"/>
  </si>
  <si>
    <t>090-3635-5382</t>
    <phoneticPr fontId="1"/>
  </si>
  <si>
    <t>0832-54-7550</t>
    <phoneticPr fontId="1"/>
  </si>
  <si>
    <t>fckameyama@yahoo.co.jp</t>
    <phoneticPr fontId="1"/>
  </si>
  <si>
    <t>菊谷三洋</t>
    <rPh sb="0" eb="2">
      <t>キクタニ</t>
    </rPh>
    <rPh sb="2" eb="4">
      <t>サンヨウ</t>
    </rPh>
    <phoneticPr fontId="1"/>
  </si>
  <si>
    <t>090-1333-4704</t>
    <phoneticPr fontId="1"/>
  </si>
  <si>
    <t>752-0975</t>
    <phoneticPr fontId="1"/>
  </si>
  <si>
    <t>FCブルーローズ下関</t>
    <rPh sb="8" eb="10">
      <t>シモノセキ</t>
    </rPh>
    <phoneticPr fontId="2"/>
  </si>
  <si>
    <t>山口県下関市長府中浜町3-8岩崎ビル2Ｆ</t>
    <rPh sb="0" eb="11">
      <t>７５２－０９７５</t>
    </rPh>
    <phoneticPr fontId="1"/>
  </si>
  <si>
    <t>083-292-8887</t>
  </si>
  <si>
    <t>scbluerose1999@yahoo.co.jp</t>
  </si>
  <si>
    <t>鎌江和正</t>
    <rPh sb="0" eb="2">
      <t>カマエ</t>
    </rPh>
    <rPh sb="2" eb="4">
      <t>カズマサ</t>
    </rPh>
    <phoneticPr fontId="2"/>
  </si>
  <si>
    <t>070-6591-5624</t>
  </si>
  <si>
    <t>753-0212</t>
    <phoneticPr fontId="1"/>
  </si>
  <si>
    <t>NPO法人レオーネ山口スポーツクラブ</t>
    <rPh sb="3" eb="5">
      <t>ホウジン</t>
    </rPh>
    <phoneticPr fontId="1"/>
  </si>
  <si>
    <t>山口県山口市下小鯖1346-3　アディダスフットサルパーク山口</t>
    <rPh sb="0" eb="9">
      <t>７５３－０２１２</t>
    </rPh>
    <rPh sb="29" eb="31">
      <t>ヤマグチ</t>
    </rPh>
    <phoneticPr fontId="1"/>
  </si>
  <si>
    <t>090-1656-2124</t>
    <phoneticPr fontId="1"/>
  </si>
  <si>
    <t>083-902-8037</t>
  </si>
  <si>
    <t>yoneyama@adidas-futsalpark.jp</t>
  </si>
  <si>
    <t>米山大介</t>
    <rPh sb="0" eb="2">
      <t>ヨネヤマ</t>
    </rPh>
    <rPh sb="2" eb="4">
      <t>ダイスケ</t>
    </rPh>
    <phoneticPr fontId="2"/>
  </si>
  <si>
    <t>090-1656-2124</t>
  </si>
  <si>
    <t>753-0214</t>
    <phoneticPr fontId="1"/>
  </si>
  <si>
    <t>アミザージFCヴェルダディロU-15</t>
    <phoneticPr fontId="1"/>
  </si>
  <si>
    <t>山口県山口市大内御堀3002-13</t>
    <rPh sb="0" eb="10">
      <t>７５３－０２１４</t>
    </rPh>
    <phoneticPr fontId="1"/>
  </si>
  <si>
    <t>083-927-9814</t>
  </si>
  <si>
    <t>amizade7@c-able.ne.jp</t>
  </si>
  <si>
    <t>安部圭一</t>
    <rPh sb="0" eb="2">
      <t>アベ</t>
    </rPh>
    <rPh sb="2" eb="4">
      <t>ケイイチ</t>
    </rPh>
    <phoneticPr fontId="2"/>
  </si>
  <si>
    <t>090-3377-8964</t>
  </si>
  <si>
    <t>安光貴之</t>
    <rPh sb="0" eb="2">
      <t>ヤスミツ</t>
    </rPh>
    <rPh sb="2" eb="4">
      <t>タカユキ</t>
    </rPh>
    <phoneticPr fontId="2"/>
  </si>
  <si>
    <t>090-2007-7800</t>
  </si>
  <si>
    <t>753-0824</t>
    <phoneticPr fontId="1"/>
  </si>
  <si>
    <t>FC GRAVA</t>
    <phoneticPr fontId="1"/>
  </si>
  <si>
    <t>山口県山口市穂積町5-35-5　Y'SシャトルC 202</t>
    <rPh sb="0" eb="9">
      <t>７５３－０８２４</t>
    </rPh>
    <phoneticPr fontId="1"/>
  </si>
  <si>
    <t>083-924-9477</t>
  </si>
  <si>
    <t>grace.satoshi64375430@gmail.com</t>
    <phoneticPr fontId="1"/>
  </si>
  <si>
    <t>西村　智</t>
    <rPh sb="0" eb="2">
      <t>ニシムラ</t>
    </rPh>
    <rPh sb="3" eb="4">
      <t>サトシ</t>
    </rPh>
    <phoneticPr fontId="3"/>
  </si>
  <si>
    <t>090-6437-5430</t>
  </si>
  <si>
    <t>澤井誠司</t>
    <rPh sb="0" eb="2">
      <t>サワイ</t>
    </rPh>
    <rPh sb="2" eb="4">
      <t>セイジ</t>
    </rPh>
    <phoneticPr fontId="1"/>
  </si>
  <si>
    <t>090-9506-6458</t>
    <phoneticPr fontId="1"/>
  </si>
  <si>
    <t>浅田　剛</t>
    <rPh sb="0" eb="2">
      <t>アサダ</t>
    </rPh>
    <rPh sb="3" eb="4">
      <t>ツヨシ</t>
    </rPh>
    <phoneticPr fontId="1"/>
  </si>
  <si>
    <t>761-8013</t>
    <phoneticPr fontId="24"/>
  </si>
  <si>
    <t>シーガルFC</t>
    <phoneticPr fontId="24"/>
  </si>
  <si>
    <t>香川県高松市香西東町214-3</t>
    <rPh sb="0" eb="10">
      <t>７６１－８０１３</t>
    </rPh>
    <phoneticPr fontId="24"/>
  </si>
  <si>
    <t>090-9550-6598</t>
    <phoneticPr fontId="24"/>
  </si>
  <si>
    <t>kb164idtsa@ybb.ne.jp</t>
    <phoneticPr fontId="24"/>
  </si>
  <si>
    <t>kb164idtsa@docomo.ne.jp</t>
    <phoneticPr fontId="24"/>
  </si>
  <si>
    <t>久保　浩</t>
    <rPh sb="0" eb="2">
      <t>クボ</t>
    </rPh>
    <rPh sb="3" eb="4">
      <t>ヒロシ</t>
    </rPh>
    <phoneticPr fontId="24"/>
  </si>
  <si>
    <t>780-8014</t>
    <phoneticPr fontId="24"/>
  </si>
  <si>
    <t>土佐中</t>
    <rPh sb="0" eb="2">
      <t>トサ</t>
    </rPh>
    <rPh sb="2" eb="3">
      <t>チュウ</t>
    </rPh>
    <phoneticPr fontId="2"/>
  </si>
  <si>
    <t>高知県高知市塩屋崎町1-1-10</t>
    <phoneticPr fontId="24"/>
  </si>
  <si>
    <t>088-833-4394</t>
    <phoneticPr fontId="1"/>
  </si>
  <si>
    <t>088-833-7373</t>
    <phoneticPr fontId="1"/>
  </si>
  <si>
    <t>a.iwasaki@tosa.ed.jp</t>
    <phoneticPr fontId="1"/>
  </si>
  <si>
    <t>岩崎　啓</t>
    <rPh sb="0" eb="2">
      <t>イワサキ</t>
    </rPh>
    <rPh sb="3" eb="4">
      <t>ケイ</t>
    </rPh>
    <phoneticPr fontId="1"/>
  </si>
  <si>
    <t>090-3787-6329</t>
    <phoneticPr fontId="1"/>
  </si>
  <si>
    <t>宮崎寛之</t>
    <rPh sb="0" eb="2">
      <t>ミヤザキ</t>
    </rPh>
    <rPh sb="2" eb="4">
      <t>ヒロユキ</t>
    </rPh>
    <phoneticPr fontId="1"/>
  </si>
  <si>
    <t>080-3927-5713</t>
    <phoneticPr fontId="1"/>
  </si>
  <si>
    <t>791-0213</t>
    <phoneticPr fontId="1"/>
  </si>
  <si>
    <t>トレーフルFC</t>
  </si>
  <si>
    <t>愛媛県東温市牛渕1138番地8</t>
    <rPh sb="0" eb="8">
      <t>７９１－０２１３</t>
    </rPh>
    <rPh sb="12" eb="14">
      <t>バンチ</t>
    </rPh>
    <phoneticPr fontId="1"/>
  </si>
  <si>
    <t>089-964-1416</t>
  </si>
  <si>
    <t>tani05-17@tau.e-catv.ne.jp</t>
  </si>
  <si>
    <t>tigrinho.fc@dance.ocn.ne.jp</t>
    <phoneticPr fontId="1"/>
  </si>
  <si>
    <t>新倉　昇</t>
    <rPh sb="0" eb="2">
      <t>ニイクラ</t>
    </rPh>
    <rPh sb="3" eb="4">
      <t>ノボル</t>
    </rPh>
    <phoneticPr fontId="3"/>
  </si>
  <si>
    <t>090-8692-6882</t>
  </si>
  <si>
    <t>791-0502</t>
    <phoneticPr fontId="24"/>
  </si>
  <si>
    <t>FCユナイテッドジュニアユース</t>
    <phoneticPr fontId="24"/>
  </si>
  <si>
    <t>愛媛県西条市丹原町願連寺364-4</t>
    <rPh sb="0" eb="12">
      <t>７９１－０５０２</t>
    </rPh>
    <phoneticPr fontId="24"/>
  </si>
  <si>
    <t>090-7620-3961</t>
    <phoneticPr fontId="24"/>
  </si>
  <si>
    <t>kondou-takay@esnet.ed.jp</t>
    <phoneticPr fontId="24"/>
  </si>
  <si>
    <t>近藤崇之</t>
    <phoneticPr fontId="24"/>
  </si>
  <si>
    <t>椿本慧太</t>
    <phoneticPr fontId="24"/>
  </si>
  <si>
    <t>090-2820-9090</t>
    <phoneticPr fontId="24"/>
  </si>
  <si>
    <t>799-0112</t>
    <phoneticPr fontId="24"/>
  </si>
  <si>
    <t>F.C　チェントラーレ</t>
    <phoneticPr fontId="24"/>
  </si>
  <si>
    <t>799-0112</t>
    <phoneticPr fontId="23"/>
  </si>
  <si>
    <t>愛媛県四国中央市金生町山田井1770-4</t>
    <rPh sb="0" eb="14">
      <t>７９９－０１１２</t>
    </rPh>
    <phoneticPr fontId="23"/>
  </si>
  <si>
    <t>0896-56-5155</t>
    <phoneticPr fontId="23"/>
  </si>
  <si>
    <t>murakami@sun-oike.co.jp</t>
    <phoneticPr fontId="23"/>
  </si>
  <si>
    <t>村上親也</t>
    <rPh sb="0" eb="2">
      <t>ムラカミ</t>
    </rPh>
    <rPh sb="2" eb="3">
      <t>オヤ</t>
    </rPh>
    <rPh sb="3" eb="4">
      <t>ナリ</t>
    </rPh>
    <phoneticPr fontId="23"/>
  </si>
  <si>
    <t>090-8691-0689</t>
    <phoneticPr fontId="23"/>
  </si>
  <si>
    <t>川端康平</t>
    <rPh sb="0" eb="2">
      <t>カワバタ</t>
    </rPh>
    <rPh sb="2" eb="4">
      <t>コウヘイ</t>
    </rPh>
    <phoneticPr fontId="23"/>
  </si>
  <si>
    <t>090-7781-0509</t>
    <phoneticPr fontId="23"/>
  </si>
  <si>
    <t>800-0206</t>
    <phoneticPr fontId="1"/>
  </si>
  <si>
    <t>フラップ・プライドFC</t>
  </si>
  <si>
    <t>福岡県北九州市小倉南区葛原東5-5-12 シャイン木村202</t>
    <rPh sb="0" eb="14">
      <t>８００－０２０６</t>
    </rPh>
    <rPh sb="25" eb="27">
      <t>キムラ</t>
    </rPh>
    <phoneticPr fontId="1"/>
  </si>
  <si>
    <t>090-4584-3718</t>
    <phoneticPr fontId="1"/>
  </si>
  <si>
    <t>093-472-6912</t>
  </si>
  <si>
    <t>fcinfo@flappride.com</t>
  </si>
  <si>
    <t>石川善啓</t>
    <rPh sb="0" eb="2">
      <t>イシカワ</t>
    </rPh>
    <rPh sb="2" eb="4">
      <t>ゼンケイ</t>
    </rPh>
    <phoneticPr fontId="2"/>
  </si>
  <si>
    <t>090-4584-3718</t>
  </si>
  <si>
    <t>800-0207</t>
    <phoneticPr fontId="1"/>
  </si>
  <si>
    <t>北九州市立沼中学校サッカー部</t>
    <rPh sb="0" eb="3">
      <t>キタキュウシュウ</t>
    </rPh>
    <rPh sb="3" eb="5">
      <t>シリツ</t>
    </rPh>
    <rPh sb="5" eb="6">
      <t>ヌマ</t>
    </rPh>
    <rPh sb="6" eb="9">
      <t>チュウガッコウ</t>
    </rPh>
    <rPh sb="13" eb="14">
      <t>ブ</t>
    </rPh>
    <phoneticPr fontId="2"/>
  </si>
  <si>
    <t>福岡県北九州市小倉南区沼緑町1-1-1</t>
    <rPh sb="0" eb="14">
      <t>８００－０２０７</t>
    </rPh>
    <phoneticPr fontId="1"/>
  </si>
  <si>
    <t>093-472-0784</t>
  </si>
  <si>
    <t>093-472-0796</t>
  </si>
  <si>
    <t>numades@kaw.bbiq.jp</t>
  </si>
  <si>
    <t>井上公一</t>
    <rPh sb="0" eb="2">
      <t>イノウエ</t>
    </rPh>
    <rPh sb="2" eb="4">
      <t>コウイチ</t>
    </rPh>
    <phoneticPr fontId="2"/>
  </si>
  <si>
    <t>090-4475-2790</t>
  </si>
  <si>
    <t>江頭龍司</t>
    <rPh sb="0" eb="2">
      <t>エガシラ</t>
    </rPh>
    <rPh sb="2" eb="4">
      <t>リュウジ</t>
    </rPh>
    <phoneticPr fontId="2"/>
  </si>
  <si>
    <t>090-1197-6803</t>
  </si>
  <si>
    <t>802-0981</t>
    <phoneticPr fontId="1"/>
  </si>
  <si>
    <t>小倉南FCジュニアユース</t>
    <phoneticPr fontId="24"/>
  </si>
  <si>
    <t>福岡県北九州市小倉南区企救丘2-4-2-403</t>
    <rPh sb="0" eb="14">
      <t>８０２－０９８１</t>
    </rPh>
    <phoneticPr fontId="1"/>
  </si>
  <si>
    <t>093-963-7675</t>
  </si>
  <si>
    <t>km.fc@crux.ocn.ne.jp</t>
  </si>
  <si>
    <t>永田仁孝</t>
    <rPh sb="0" eb="2">
      <t>ナガタ</t>
    </rPh>
    <rPh sb="2" eb="3">
      <t>ジン</t>
    </rPh>
    <rPh sb="3" eb="4">
      <t>コウ</t>
    </rPh>
    <phoneticPr fontId="1"/>
  </si>
  <si>
    <t>090-1975-3243</t>
    <phoneticPr fontId="1"/>
  </si>
  <si>
    <t>806-0039</t>
    <phoneticPr fontId="1"/>
  </si>
  <si>
    <t>アミスターFC八幡</t>
  </si>
  <si>
    <t>福岡県北九州市八幡西区西王子町5-6-102</t>
    <rPh sb="0" eb="15">
      <t>８０６－００３９</t>
    </rPh>
    <phoneticPr fontId="1"/>
  </si>
  <si>
    <t>090-9496-9909</t>
    <phoneticPr fontId="1"/>
  </si>
  <si>
    <t>093-231-5501</t>
  </si>
  <si>
    <t>nosaka@masaki.co.jp</t>
  </si>
  <si>
    <t>野坂雄輝</t>
    <rPh sb="0" eb="2">
      <t>ノサカ</t>
    </rPh>
    <rPh sb="2" eb="4">
      <t>ユウキ</t>
    </rPh>
    <phoneticPr fontId="1"/>
  </si>
  <si>
    <t>806-0047</t>
    <phoneticPr fontId="1"/>
  </si>
  <si>
    <t>PFTC北九州</t>
    <rPh sb="4" eb="5">
      <t>キタ</t>
    </rPh>
    <rPh sb="5" eb="7">
      <t>キュウシュウ</t>
    </rPh>
    <phoneticPr fontId="2"/>
  </si>
  <si>
    <t>福岡県北九州市八幡西区鷹の巣1丁目6-28-303</t>
    <rPh sb="0" eb="14">
      <t>８０６－００４７</t>
    </rPh>
    <rPh sb="15" eb="17">
      <t>チョウメ</t>
    </rPh>
    <phoneticPr fontId="1"/>
  </si>
  <si>
    <t>093-645-6393</t>
    <phoneticPr fontId="1"/>
  </si>
  <si>
    <t>093-512-5120</t>
    <phoneticPr fontId="1"/>
  </si>
  <si>
    <t>btxxf218@ybb.ne.jp</t>
  </si>
  <si>
    <t>谷川裕一</t>
    <rPh sb="0" eb="2">
      <t>タニガワ</t>
    </rPh>
    <rPh sb="2" eb="4">
      <t>ユウイチ</t>
    </rPh>
    <phoneticPr fontId="1"/>
  </si>
  <si>
    <t>090-9560-5912</t>
    <phoneticPr fontId="1"/>
  </si>
  <si>
    <t>泉　圭一郎</t>
    <rPh sb="0" eb="1">
      <t>イズミ</t>
    </rPh>
    <rPh sb="2" eb="5">
      <t>ケイイチロウ</t>
    </rPh>
    <phoneticPr fontId="1"/>
  </si>
  <si>
    <t>080-5208-4469</t>
    <phoneticPr fontId="1"/>
  </si>
  <si>
    <t>808-0101</t>
    <phoneticPr fontId="1"/>
  </si>
  <si>
    <t>ひびきサッカースクール</t>
  </si>
  <si>
    <t>福岡県北九州市若松区西天神町14-58-2</t>
    <rPh sb="0" eb="14">
      <t>８０８－０１０１</t>
    </rPh>
    <phoneticPr fontId="1"/>
  </si>
  <si>
    <t>090-1365-9249</t>
    <phoneticPr fontId="1"/>
  </si>
  <si>
    <t>093-791-8769</t>
  </si>
  <si>
    <t>tkei2003@goo.jp</t>
  </si>
  <si>
    <t>谷川　啓</t>
    <rPh sb="0" eb="2">
      <t>タニガワ</t>
    </rPh>
    <rPh sb="3" eb="4">
      <t>ケイ</t>
    </rPh>
    <phoneticPr fontId="1"/>
  </si>
  <si>
    <t>中島翔太</t>
    <rPh sb="0" eb="2">
      <t>ナカシマ</t>
    </rPh>
    <rPh sb="2" eb="4">
      <t>ショウタ</t>
    </rPh>
    <phoneticPr fontId="1"/>
  </si>
  <si>
    <t>080-5604-0289</t>
    <phoneticPr fontId="1"/>
  </si>
  <si>
    <t>809-0026</t>
    <phoneticPr fontId="1"/>
  </si>
  <si>
    <t>FOOTBALL CLUB NEO JUNIOR YOUTH (FC NEO)</t>
    <phoneticPr fontId="24"/>
  </si>
  <si>
    <t>福岡県中間市大辻町21番7号</t>
    <rPh sb="0" eb="3">
      <t>フクオカケン</t>
    </rPh>
    <rPh sb="3" eb="6">
      <t>ナカマシ</t>
    </rPh>
    <rPh sb="6" eb="9">
      <t>オオツジチョウ</t>
    </rPh>
    <rPh sb="11" eb="12">
      <t>バン</t>
    </rPh>
    <rPh sb="13" eb="14">
      <t>ゴウ</t>
    </rPh>
    <phoneticPr fontId="1"/>
  </si>
  <si>
    <t>093-982-3118</t>
    <phoneticPr fontId="1"/>
  </si>
  <si>
    <t>colour@sge.bbiq.jp</t>
    <phoneticPr fontId="1"/>
  </si>
  <si>
    <t>iwasa_tsuyoshi@city.nakama.lg.jp</t>
  </si>
  <si>
    <t>佐藤　諒</t>
    <phoneticPr fontId="1"/>
  </si>
  <si>
    <t>090-8397-6773</t>
    <phoneticPr fontId="1"/>
  </si>
  <si>
    <t>810-0066</t>
    <phoneticPr fontId="1"/>
  </si>
  <si>
    <t>FC TREVO</t>
    <phoneticPr fontId="1"/>
  </si>
  <si>
    <t>福岡県福岡市中央区1-15</t>
    <rPh sb="0" eb="3">
      <t>フクオカケン</t>
    </rPh>
    <rPh sb="3" eb="6">
      <t>フクオカシ</t>
    </rPh>
    <rPh sb="6" eb="9">
      <t>チュウオウク</t>
    </rPh>
    <phoneticPr fontId="1"/>
  </si>
  <si>
    <t>090-7165-6890</t>
    <phoneticPr fontId="1"/>
  </si>
  <si>
    <t>travo.obuchi@gmail.com</t>
    <phoneticPr fontId="1"/>
  </si>
  <si>
    <t>大淵雄二</t>
    <rPh sb="0" eb="2">
      <t>オオブチ</t>
    </rPh>
    <rPh sb="2" eb="4">
      <t>ユウジ</t>
    </rPh>
    <phoneticPr fontId="1"/>
  </si>
  <si>
    <t>811-0102</t>
    <phoneticPr fontId="1"/>
  </si>
  <si>
    <t>C.A.フクオカ―ナ</t>
    <phoneticPr fontId="1"/>
  </si>
  <si>
    <t>福岡県糟屋郡新宮町大字立花口字角田246-5</t>
    <rPh sb="0" eb="2">
      <t>フクオカ</t>
    </rPh>
    <rPh sb="2" eb="3">
      <t>ケン</t>
    </rPh>
    <rPh sb="3" eb="6">
      <t>カスヤグン</t>
    </rPh>
    <rPh sb="6" eb="9">
      <t>シングウマチ</t>
    </rPh>
    <rPh sb="9" eb="11">
      <t>オオアザ</t>
    </rPh>
    <rPh sb="11" eb="14">
      <t>タチバナグチ</t>
    </rPh>
    <rPh sb="14" eb="15">
      <t>ジ</t>
    </rPh>
    <rPh sb="15" eb="17">
      <t>カドタ</t>
    </rPh>
    <phoneticPr fontId="1"/>
  </si>
  <si>
    <t>092-410-2945</t>
    <phoneticPr fontId="1"/>
  </si>
  <si>
    <t>masashi_5247@yahoo.co.jp</t>
  </si>
  <si>
    <t>小代政司</t>
    <rPh sb="0" eb="2">
      <t>コシロ</t>
    </rPh>
    <rPh sb="2" eb="4">
      <t>マサシ</t>
    </rPh>
    <phoneticPr fontId="1"/>
  </si>
  <si>
    <t>080-6401-0343</t>
    <phoneticPr fontId="1"/>
  </si>
  <si>
    <t>三船竜馬</t>
    <rPh sb="0" eb="2">
      <t>ミフネ</t>
    </rPh>
    <rPh sb="2" eb="4">
      <t>リュウマ</t>
    </rPh>
    <phoneticPr fontId="1"/>
  </si>
  <si>
    <t>080-3833-5680</t>
    <phoneticPr fontId="1"/>
  </si>
  <si>
    <t>811-0213</t>
    <phoneticPr fontId="1"/>
  </si>
  <si>
    <t>F.C.A HOLY GROUND</t>
    <phoneticPr fontId="24"/>
  </si>
  <si>
    <t>福岡県福岡市東区和白丘2-11-14</t>
    <rPh sb="0" eb="11">
      <t>８１１－０２１３</t>
    </rPh>
    <phoneticPr fontId="1"/>
  </si>
  <si>
    <t>092-605-6807</t>
    <phoneticPr fontId="1"/>
  </si>
  <si>
    <t>092-605-6809</t>
    <phoneticPr fontId="1"/>
  </si>
  <si>
    <t>f.c.a.holyground@gmail.com</t>
    <phoneticPr fontId="1"/>
  </si>
  <si>
    <t>中島　宏</t>
    <rPh sb="0" eb="2">
      <t>ナカシマ</t>
    </rPh>
    <rPh sb="3" eb="4">
      <t>ヒロシ</t>
    </rPh>
    <phoneticPr fontId="1"/>
  </si>
  <si>
    <t>090-3194-2220</t>
    <phoneticPr fontId="1"/>
  </si>
  <si>
    <t>山田恭輔</t>
    <rPh sb="0" eb="2">
      <t>ヤマダ</t>
    </rPh>
    <rPh sb="2" eb="4">
      <t>キョウスケ</t>
    </rPh>
    <phoneticPr fontId="1"/>
  </si>
  <si>
    <t>080-3221-4638</t>
    <phoneticPr fontId="1"/>
  </si>
  <si>
    <t>811-0214</t>
    <phoneticPr fontId="24"/>
  </si>
  <si>
    <t>福工大附属城東高校女子サッカー部</t>
    <rPh sb="9" eb="11">
      <t>ジョシ</t>
    </rPh>
    <rPh sb="15" eb="16">
      <t>ブ</t>
    </rPh>
    <phoneticPr fontId="24"/>
  </si>
  <si>
    <t>福岡県福岡市東区和白東３－３０－１</t>
    <rPh sb="0" eb="3">
      <t>フクオカケン</t>
    </rPh>
    <rPh sb="3" eb="6">
      <t>フクオカシ</t>
    </rPh>
    <rPh sb="6" eb="8">
      <t>ヒガシク</t>
    </rPh>
    <rPh sb="8" eb="11">
      <t>ワジロヒガシ</t>
    </rPh>
    <phoneticPr fontId="24"/>
  </si>
  <si>
    <t>092-606-0797</t>
    <phoneticPr fontId="24"/>
  </si>
  <si>
    <t>092-606-1550</t>
    <phoneticPr fontId="24"/>
  </si>
  <si>
    <t>tanimizu@jyoto.ed.jp</t>
    <phoneticPr fontId="24"/>
  </si>
  <si>
    <t>谷水健悟</t>
    <phoneticPr fontId="24"/>
  </si>
  <si>
    <t>090-5028-8928</t>
    <phoneticPr fontId="24"/>
  </si>
  <si>
    <t>村上文司</t>
    <phoneticPr fontId="24"/>
  </si>
  <si>
    <t>090-8414-1696</t>
    <phoneticPr fontId="24"/>
  </si>
  <si>
    <t>811-1211</t>
    <phoneticPr fontId="24"/>
  </si>
  <si>
    <t>FC ラパシオン</t>
    <phoneticPr fontId="24"/>
  </si>
  <si>
    <t>福岡県筑紫郡那珂川町今光8-5-1-410</t>
    <rPh sb="0" eb="12">
      <t>８１１－１２１１</t>
    </rPh>
    <phoneticPr fontId="24"/>
  </si>
  <si>
    <t>092-953-2492</t>
    <phoneticPr fontId="24"/>
  </si>
  <si>
    <t>sigeyumikota1996@kyi.biglobe.ne.jp</t>
    <phoneticPr fontId="24"/>
  </si>
  <si>
    <t>今岡茂人</t>
    <rPh sb="0" eb="2">
      <t>イマオカ</t>
    </rPh>
    <rPh sb="2" eb="4">
      <t>シゲト</t>
    </rPh>
    <phoneticPr fontId="24"/>
  </si>
  <si>
    <t>090-7399-1233</t>
    <phoneticPr fontId="24"/>
  </si>
  <si>
    <t>811-1314</t>
    <phoneticPr fontId="1"/>
  </si>
  <si>
    <t>LEASSI FUKUOKA FC</t>
  </si>
  <si>
    <t>福岡県福岡市南区的場1-26-11</t>
    <rPh sb="0" eb="10">
      <t>８１１－１３１４</t>
    </rPh>
    <phoneticPr fontId="1"/>
  </si>
  <si>
    <t>092-986-3713</t>
    <phoneticPr fontId="1"/>
  </si>
  <si>
    <t>092-986-3116</t>
    <phoneticPr fontId="1"/>
  </si>
  <si>
    <t>info@leassi.com</t>
  </si>
  <si>
    <t>栁瀨　誉</t>
    <rPh sb="0" eb="2">
      <t>ヤナセ</t>
    </rPh>
    <rPh sb="3" eb="4">
      <t>ホマレ</t>
    </rPh>
    <phoneticPr fontId="1"/>
  </si>
  <si>
    <t>090-2084-9556</t>
    <phoneticPr fontId="1"/>
  </si>
  <si>
    <t>811-1353</t>
    <phoneticPr fontId="1"/>
  </si>
  <si>
    <t>柏原中学校</t>
    <rPh sb="0" eb="2">
      <t>カシワバラ</t>
    </rPh>
    <rPh sb="2" eb="5">
      <t>チュウガッコウ</t>
    </rPh>
    <phoneticPr fontId="1"/>
  </si>
  <si>
    <t>福岡県福岡市南区柏原１丁目1-8</t>
    <rPh sb="0" eb="10">
      <t>８１１－１３５３</t>
    </rPh>
    <rPh sb="11" eb="13">
      <t>チョウメ</t>
    </rPh>
    <phoneticPr fontId="1"/>
  </si>
  <si>
    <t>092-566-1181</t>
    <phoneticPr fontId="1"/>
  </si>
  <si>
    <t>092-566-1482</t>
    <phoneticPr fontId="1"/>
  </si>
  <si>
    <t>n-osamu@yamahi.com</t>
    <phoneticPr fontId="1"/>
  </si>
  <si>
    <t>古賀英寛</t>
    <rPh sb="0" eb="2">
      <t>コガ</t>
    </rPh>
    <rPh sb="2" eb="3">
      <t>ヒデ</t>
    </rPh>
    <rPh sb="3" eb="4">
      <t>ヒロ</t>
    </rPh>
    <phoneticPr fontId="1"/>
  </si>
  <si>
    <t>090-5722-3013</t>
    <phoneticPr fontId="1"/>
  </si>
  <si>
    <t>黒木怜為</t>
    <rPh sb="0" eb="2">
      <t>クロキ</t>
    </rPh>
    <rPh sb="2" eb="3">
      <t>レイ</t>
    </rPh>
    <rPh sb="3" eb="4">
      <t>タメ</t>
    </rPh>
    <phoneticPr fontId="1"/>
  </si>
  <si>
    <t>090-8830-5731</t>
    <phoneticPr fontId="1"/>
  </si>
  <si>
    <t>811-1355</t>
    <phoneticPr fontId="1"/>
  </si>
  <si>
    <t>ヴィテス福岡FC</t>
    <rPh sb="4" eb="6">
      <t>フクオカ</t>
    </rPh>
    <phoneticPr fontId="1"/>
  </si>
  <si>
    <t>福岡県福岡市南区桧原7-27-17</t>
    <rPh sb="0" eb="10">
      <t>８１１－１３５５</t>
    </rPh>
    <phoneticPr fontId="1"/>
  </si>
  <si>
    <t>092-552-7725</t>
  </si>
  <si>
    <t>vitesse_ban@yahoo.co.jp</t>
  </si>
  <si>
    <t>伴　和彦</t>
    <rPh sb="0" eb="1">
      <t>バン</t>
    </rPh>
    <rPh sb="2" eb="4">
      <t>カズヒコ</t>
    </rPh>
    <phoneticPr fontId="3"/>
  </si>
  <si>
    <t>090-8913-4025</t>
  </si>
  <si>
    <t>工藤大明</t>
    <rPh sb="0" eb="2">
      <t>クドウ</t>
    </rPh>
    <rPh sb="2" eb="3">
      <t>オオ</t>
    </rPh>
    <rPh sb="3" eb="4">
      <t>ア</t>
    </rPh>
    <phoneticPr fontId="3"/>
  </si>
  <si>
    <t>080-5204-8526</t>
    <phoneticPr fontId="1"/>
  </si>
  <si>
    <t>811-1362</t>
    <phoneticPr fontId="24"/>
  </si>
  <si>
    <t>ＣＡグランロッサ</t>
    <phoneticPr fontId="24"/>
  </si>
  <si>
    <t>福岡県福岡市南区長住7-33-19</t>
    <rPh sb="0" eb="10">
      <t>８１１－１３６２</t>
    </rPh>
    <phoneticPr fontId="24"/>
  </si>
  <si>
    <t>granrossa2011@hb.tp1.jp</t>
    <phoneticPr fontId="1"/>
  </si>
  <si>
    <t>釘田</t>
    <rPh sb="0" eb="1">
      <t>クギ</t>
    </rPh>
    <rPh sb="1" eb="2">
      <t>タ</t>
    </rPh>
    <phoneticPr fontId="24"/>
  </si>
  <si>
    <t>090-5291-6922</t>
    <phoneticPr fontId="24"/>
  </si>
  <si>
    <t>黒川</t>
    <rPh sb="0" eb="2">
      <t>クロカワ</t>
    </rPh>
    <phoneticPr fontId="24"/>
  </si>
  <si>
    <t>811-2121</t>
    <phoneticPr fontId="1"/>
  </si>
  <si>
    <t>宇美フットボールクラブ</t>
    <rPh sb="0" eb="2">
      <t>ウミ</t>
    </rPh>
    <phoneticPr fontId="2"/>
  </si>
  <si>
    <t>福岡県糟屋郡宇美町平和1-4-23</t>
    <rPh sb="0" eb="11">
      <t>８１１－２１２１</t>
    </rPh>
    <phoneticPr fontId="1"/>
  </si>
  <si>
    <t>092-932-1314</t>
    <phoneticPr fontId="1"/>
  </si>
  <si>
    <t>umifc2010@yahoo.co.jp</t>
  </si>
  <si>
    <t>郡島俊久</t>
    <rPh sb="0" eb="1">
      <t>グン</t>
    </rPh>
    <rPh sb="1" eb="2">
      <t>シマ</t>
    </rPh>
    <rPh sb="2" eb="4">
      <t>トシヒサ</t>
    </rPh>
    <phoneticPr fontId="1"/>
  </si>
  <si>
    <t>090-1478-3912</t>
    <phoneticPr fontId="1"/>
  </si>
  <si>
    <t>今村徳昭</t>
    <rPh sb="0" eb="2">
      <t>イマムラ</t>
    </rPh>
    <rPh sb="2" eb="3">
      <t>トク</t>
    </rPh>
    <rPh sb="3" eb="4">
      <t>アキ</t>
    </rPh>
    <phoneticPr fontId="1"/>
  </si>
  <si>
    <t>090-7169-5128</t>
    <phoneticPr fontId="1"/>
  </si>
  <si>
    <t>811-5462</t>
    <phoneticPr fontId="24"/>
  </si>
  <si>
    <t>壱岐サッカークラブ</t>
    <rPh sb="0" eb="2">
      <t>イキ</t>
    </rPh>
    <phoneticPr fontId="24"/>
  </si>
  <si>
    <t>長崎県壱岐市芦辺町箱崎大左右触550-29</t>
    <phoneticPr fontId="24"/>
  </si>
  <si>
    <t>080-5608-4146</t>
    <phoneticPr fontId="24"/>
  </si>
  <si>
    <t>ikisilver@adagio.ocn.ne.jp</t>
  </si>
  <si>
    <t>今西亮太</t>
    <phoneticPr fontId="1"/>
  </si>
  <si>
    <t>812-0007</t>
    <phoneticPr fontId="1"/>
  </si>
  <si>
    <t>東福岡自彊館中学校</t>
    <rPh sb="0" eb="1">
      <t>ヒガシ</t>
    </rPh>
    <rPh sb="1" eb="3">
      <t>フクオカ</t>
    </rPh>
    <rPh sb="3" eb="4">
      <t>ジ</t>
    </rPh>
    <rPh sb="4" eb="5">
      <t>キョウ</t>
    </rPh>
    <rPh sb="5" eb="6">
      <t>カン</t>
    </rPh>
    <rPh sb="6" eb="9">
      <t>チュウガッコウ</t>
    </rPh>
    <phoneticPr fontId="2"/>
  </si>
  <si>
    <t>福岡県福岡市博多区東比恵2-24-1</t>
    <rPh sb="0" eb="12">
      <t>８１２－０００７</t>
    </rPh>
    <phoneticPr fontId="1"/>
  </si>
  <si>
    <t>092-434-3330</t>
  </si>
  <si>
    <t>092-434-3331</t>
  </si>
  <si>
    <t>higashi_jikyokan_football@yahoo.co.jp</t>
  </si>
  <si>
    <t>志波範彦</t>
    <rPh sb="0" eb="2">
      <t>シバ</t>
    </rPh>
    <rPh sb="2" eb="4">
      <t>ノリヒコ</t>
    </rPh>
    <phoneticPr fontId="2"/>
  </si>
  <si>
    <t>090-9567-5926</t>
  </si>
  <si>
    <t>813-0003</t>
    <phoneticPr fontId="1"/>
  </si>
  <si>
    <t>ONE SOUL.C福岡</t>
    <rPh sb="10" eb="12">
      <t>フクオカ</t>
    </rPh>
    <phoneticPr fontId="1"/>
  </si>
  <si>
    <t>福岡県福岡市東区香住ケ丘5-8-29</t>
    <rPh sb="0" eb="12">
      <t>８１３－０００３</t>
    </rPh>
    <phoneticPr fontId="1"/>
  </si>
  <si>
    <t>092-516-5859</t>
    <phoneticPr fontId="1"/>
  </si>
  <si>
    <t>－</t>
  </si>
  <si>
    <t>nakatalupin@me.com</t>
    <phoneticPr fontId="1"/>
  </si>
  <si>
    <t>中田雄一朗</t>
    <rPh sb="0" eb="2">
      <t>ナカタ</t>
    </rPh>
    <rPh sb="2" eb="5">
      <t>ユウイチロウ</t>
    </rPh>
    <phoneticPr fontId="1"/>
  </si>
  <si>
    <t>090-5746-8148</t>
    <phoneticPr fontId="1"/>
  </si>
  <si>
    <t>明石和也</t>
    <rPh sb="0" eb="2">
      <t>アカシ</t>
    </rPh>
    <rPh sb="2" eb="4">
      <t>カズヤ</t>
    </rPh>
    <phoneticPr fontId="1"/>
  </si>
  <si>
    <t>090-1193-4953</t>
    <phoneticPr fontId="1"/>
  </si>
  <si>
    <t>ルーヴェン福岡</t>
    <phoneticPr fontId="1"/>
  </si>
  <si>
    <t>福岡県福岡市東区香住ケ丘２丁目9-18-602</t>
    <rPh sb="0" eb="12">
      <t>８１３－０００３</t>
    </rPh>
    <rPh sb="13" eb="15">
      <t>チョウメ</t>
    </rPh>
    <phoneticPr fontId="1"/>
  </si>
  <si>
    <t>092-215-1929</t>
  </si>
  <si>
    <t>info@hattrick-ss.jp</t>
  </si>
  <si>
    <t>高丸俊彦</t>
    <rPh sb="0" eb="2">
      <t>タカマル</t>
    </rPh>
    <rPh sb="2" eb="4">
      <t>トシヒコ</t>
    </rPh>
    <phoneticPr fontId="2"/>
  </si>
  <si>
    <t>090-1871-6573</t>
  </si>
  <si>
    <t>813-0043</t>
    <phoneticPr fontId="1"/>
  </si>
  <si>
    <t>FC　GOLAZO舞鶴</t>
    <phoneticPr fontId="1"/>
  </si>
  <si>
    <t>福岡県福岡市東区名島4-49-29</t>
    <rPh sb="0" eb="10">
      <t>８１３－００４３</t>
    </rPh>
    <phoneticPr fontId="1"/>
  </si>
  <si>
    <t>092-661-6260</t>
  </si>
  <si>
    <t>paparee@icloud.com</t>
    <phoneticPr fontId="1"/>
  </si>
  <si>
    <t>松尾雄一</t>
    <rPh sb="0" eb="2">
      <t>マツオ</t>
    </rPh>
    <rPh sb="2" eb="4">
      <t>ユウイチ</t>
    </rPh>
    <phoneticPr fontId="2"/>
  </si>
  <si>
    <t>090-3663-4551</t>
    <phoneticPr fontId="1"/>
  </si>
  <si>
    <t>中払大介</t>
    <rPh sb="0" eb="1">
      <t>ナカ</t>
    </rPh>
    <rPh sb="1" eb="2">
      <t>ハラ</t>
    </rPh>
    <rPh sb="2" eb="4">
      <t>ダイスケ</t>
    </rPh>
    <phoneticPr fontId="2"/>
  </si>
  <si>
    <t>080-3952-3914</t>
    <phoneticPr fontId="1"/>
  </si>
  <si>
    <t>久我眞一</t>
    <rPh sb="0" eb="2">
      <t>クガ</t>
    </rPh>
    <rPh sb="2" eb="4">
      <t>シンイチ</t>
    </rPh>
    <phoneticPr fontId="1"/>
  </si>
  <si>
    <t>090-7456-4485</t>
    <phoneticPr fontId="1"/>
  </si>
  <si>
    <t>814-0022</t>
    <phoneticPr fontId="1"/>
  </si>
  <si>
    <t>MARS福岡</t>
    <rPh sb="4" eb="6">
      <t>フクオカ</t>
    </rPh>
    <phoneticPr fontId="2"/>
  </si>
  <si>
    <t>福岡県福岡市早良区原5-7-2-301</t>
    <rPh sb="0" eb="10">
      <t>８１４－００２２</t>
    </rPh>
    <phoneticPr fontId="1"/>
  </si>
  <si>
    <t>080-1717-9939</t>
    <phoneticPr fontId="1"/>
  </si>
  <si>
    <t>kasaku526@yahoo.co.jp</t>
  </si>
  <si>
    <t>大坪景太</t>
    <rPh sb="0" eb="2">
      <t>オオツボ</t>
    </rPh>
    <rPh sb="2" eb="4">
      <t>ケイタ</t>
    </rPh>
    <phoneticPr fontId="1"/>
  </si>
  <si>
    <t>平田啓二</t>
    <rPh sb="0" eb="2">
      <t>ヒラタ</t>
    </rPh>
    <rPh sb="2" eb="4">
      <t>ケイジ</t>
    </rPh>
    <phoneticPr fontId="1"/>
  </si>
  <si>
    <t>090-9587-2554</t>
    <phoneticPr fontId="1"/>
  </si>
  <si>
    <t>814-0104</t>
    <phoneticPr fontId="1"/>
  </si>
  <si>
    <t>わかばフットボールクラブ</t>
    <phoneticPr fontId="1"/>
  </si>
  <si>
    <t>福岡県福岡市城南区別府7-7-32-103</t>
    <rPh sb="0" eb="11">
      <t>８１４－０１０４</t>
    </rPh>
    <phoneticPr fontId="1"/>
  </si>
  <si>
    <t>092-843-3160</t>
    <phoneticPr fontId="1"/>
  </si>
  <si>
    <t>092-821-4658</t>
    <phoneticPr fontId="1"/>
  </si>
  <si>
    <t>wakaba_fc_yasu@circus.ocn.ne.jp</t>
    <phoneticPr fontId="1"/>
  </si>
  <si>
    <t>井上靖弘</t>
    <rPh sb="0" eb="2">
      <t>イノウエ</t>
    </rPh>
    <rPh sb="2" eb="4">
      <t>ヤスヒロ</t>
    </rPh>
    <phoneticPr fontId="1"/>
  </si>
  <si>
    <t>090-7153-0543</t>
    <phoneticPr fontId="1"/>
  </si>
  <si>
    <t>田中大地</t>
    <rPh sb="0" eb="2">
      <t>タナカ</t>
    </rPh>
    <rPh sb="2" eb="4">
      <t>ダイチ</t>
    </rPh>
    <phoneticPr fontId="1"/>
  </si>
  <si>
    <t>090-7156-5348</t>
    <phoneticPr fontId="1"/>
  </si>
  <si>
    <t>814-0155</t>
    <phoneticPr fontId="1"/>
  </si>
  <si>
    <t>カメリアFC</t>
    <phoneticPr fontId="1"/>
  </si>
  <si>
    <t>福岡県福岡市城南区東油山1-14-21 205</t>
    <rPh sb="0" eb="12">
      <t>８１４－０１５５</t>
    </rPh>
    <phoneticPr fontId="1"/>
  </si>
  <si>
    <t>090-2516-9272</t>
    <phoneticPr fontId="1"/>
  </si>
  <si>
    <t>camelliafc2001@yahoo.co.jp</t>
  </si>
  <si>
    <t>加藤義裕</t>
    <phoneticPr fontId="1"/>
  </si>
  <si>
    <t>川井田浩</t>
    <rPh sb="0" eb="2">
      <t>カワイ</t>
    </rPh>
    <rPh sb="2" eb="3">
      <t>タ</t>
    </rPh>
    <rPh sb="3" eb="4">
      <t>ヒロシ</t>
    </rPh>
    <phoneticPr fontId="1"/>
  </si>
  <si>
    <t>080-5605-9244</t>
    <phoneticPr fontId="1"/>
  </si>
  <si>
    <t>815-0001</t>
    <phoneticPr fontId="1"/>
  </si>
  <si>
    <t>宮竹中学校サッカー部</t>
    <rPh sb="0" eb="2">
      <t>ミヤタケ</t>
    </rPh>
    <rPh sb="2" eb="5">
      <t>チュウガッコウ</t>
    </rPh>
    <phoneticPr fontId="1"/>
  </si>
  <si>
    <t>福岡県福岡市南区五十川1-4-1</t>
    <rPh sb="0" eb="11">
      <t>８１５－０００１</t>
    </rPh>
    <phoneticPr fontId="1"/>
  </si>
  <si>
    <t>092-481-5781</t>
    <phoneticPr fontId="1"/>
  </si>
  <si>
    <t>092-481-5820</t>
    <phoneticPr fontId="1"/>
  </si>
  <si>
    <t>sm2112235@eco.ocn.ne.jp</t>
    <phoneticPr fontId="1"/>
  </si>
  <si>
    <t>宮崎　瞬</t>
    <rPh sb="0" eb="2">
      <t>ミヤザキ</t>
    </rPh>
    <rPh sb="3" eb="4">
      <t>シュン</t>
    </rPh>
    <phoneticPr fontId="1"/>
  </si>
  <si>
    <t>090-7162-4345</t>
    <phoneticPr fontId="1"/>
  </si>
  <si>
    <t>松永小夜子</t>
    <rPh sb="0" eb="2">
      <t>マツナガ</t>
    </rPh>
    <rPh sb="2" eb="5">
      <t>サヨコ</t>
    </rPh>
    <phoneticPr fontId="1"/>
  </si>
  <si>
    <t>090-3327-7248</t>
    <phoneticPr fontId="1"/>
  </si>
  <si>
    <t>815-0036</t>
    <phoneticPr fontId="1"/>
  </si>
  <si>
    <t>野間中学校サッカー部</t>
    <rPh sb="0" eb="2">
      <t>ノマ</t>
    </rPh>
    <rPh sb="2" eb="5">
      <t>チュウガッコウ</t>
    </rPh>
    <rPh sb="9" eb="10">
      <t>ブ</t>
    </rPh>
    <phoneticPr fontId="1"/>
  </si>
  <si>
    <t>福岡県福岡市南区筑紫丘2-2-1</t>
    <rPh sb="0" eb="11">
      <t>８１５－００３６</t>
    </rPh>
    <phoneticPr fontId="1"/>
  </si>
  <si>
    <t>092-542-6388</t>
    <phoneticPr fontId="1"/>
  </si>
  <si>
    <t>092-542-3694</t>
    <phoneticPr fontId="1"/>
  </si>
  <si>
    <t>yuyu10.10mum@ezweb.ne.jp</t>
    <phoneticPr fontId="1"/>
  </si>
  <si>
    <t>向井佑斗</t>
    <rPh sb="0" eb="2">
      <t>ムカイ</t>
    </rPh>
    <rPh sb="2" eb="3">
      <t>ユウ</t>
    </rPh>
    <rPh sb="3" eb="4">
      <t>ト</t>
    </rPh>
    <phoneticPr fontId="1"/>
  </si>
  <si>
    <t>080-6447-2844</t>
    <phoneticPr fontId="1"/>
  </si>
  <si>
    <t>816-0813</t>
    <phoneticPr fontId="1"/>
  </si>
  <si>
    <t>春日イーグルスFC</t>
  </si>
  <si>
    <t>福岡県春日市惣利3-46 シティベールイーグル1Ｆ</t>
    <rPh sb="0" eb="8">
      <t>８１６－０８１３</t>
    </rPh>
    <phoneticPr fontId="1"/>
  </si>
  <si>
    <t>092-595-5197</t>
  </si>
  <si>
    <t>eagles_east_jy@yahoo.co.jp</t>
    <phoneticPr fontId="1"/>
  </si>
  <si>
    <t>松本英之</t>
    <rPh sb="0" eb="2">
      <t>マツモト</t>
    </rPh>
    <rPh sb="2" eb="4">
      <t>ヒデユキ</t>
    </rPh>
    <phoneticPr fontId="1"/>
  </si>
  <si>
    <t>090-7387-6251</t>
    <phoneticPr fontId="1"/>
  </si>
  <si>
    <t>湯之上大祐</t>
    <rPh sb="0" eb="3">
      <t>ユノウエ</t>
    </rPh>
    <rPh sb="3" eb="5">
      <t>ダイスケ</t>
    </rPh>
    <phoneticPr fontId="1"/>
  </si>
  <si>
    <t>090-5923-0637</t>
    <phoneticPr fontId="1"/>
  </si>
  <si>
    <t>816-0963</t>
    <phoneticPr fontId="1"/>
  </si>
  <si>
    <t>フェルサ大野城FC</t>
    <rPh sb="4" eb="7">
      <t>オオノジョウ</t>
    </rPh>
    <phoneticPr fontId="1"/>
  </si>
  <si>
    <t>福岡県大野城市宮野台4-11</t>
    <rPh sb="0" eb="10">
      <t>８１６－０９６３</t>
    </rPh>
    <phoneticPr fontId="1"/>
  </si>
  <si>
    <t>090-8410-9599</t>
    <phoneticPr fontId="1"/>
  </si>
  <si>
    <t>092-586-6531</t>
    <phoneticPr fontId="1"/>
  </si>
  <si>
    <t>fuerza_onojo_fc@yahoo.co.jp</t>
    <phoneticPr fontId="1"/>
  </si>
  <si>
    <t>田中康大</t>
    <rPh sb="0" eb="2">
      <t>タナカ</t>
    </rPh>
    <rPh sb="2" eb="3">
      <t>コウ</t>
    </rPh>
    <rPh sb="3" eb="4">
      <t>ダイ</t>
    </rPh>
    <phoneticPr fontId="1"/>
  </si>
  <si>
    <t>818-0056</t>
    <phoneticPr fontId="1"/>
  </si>
  <si>
    <t>カミーリア筑紫野</t>
    <phoneticPr fontId="1"/>
  </si>
  <si>
    <t>福岡県筑紫野市二日市北1-13-17</t>
    <rPh sb="0" eb="11">
      <t>８１８－００５６</t>
    </rPh>
    <phoneticPr fontId="1"/>
  </si>
  <si>
    <t>092-515-2969</t>
  </si>
  <si>
    <t>info@ccsc-jp.org</t>
    <phoneticPr fontId="1"/>
  </si>
  <si>
    <t>坂倉康</t>
    <rPh sb="0" eb="2">
      <t>サカクラ</t>
    </rPh>
    <rPh sb="2" eb="3">
      <t>ヤス</t>
    </rPh>
    <phoneticPr fontId="3"/>
  </si>
  <si>
    <t>070-5411-4176</t>
    <phoneticPr fontId="1"/>
  </si>
  <si>
    <t>坂倉元</t>
    <rPh sb="0" eb="2">
      <t>サカクラ</t>
    </rPh>
    <rPh sb="2" eb="3">
      <t>モト</t>
    </rPh>
    <phoneticPr fontId="3"/>
  </si>
  <si>
    <t>070-5530-9396</t>
    <phoneticPr fontId="1"/>
  </si>
  <si>
    <t>818-0103</t>
    <phoneticPr fontId="1"/>
  </si>
  <si>
    <t>筑陽学園中学校サッカー部</t>
    <rPh sb="0" eb="2">
      <t>チクヨウ</t>
    </rPh>
    <rPh sb="2" eb="4">
      <t>ガクエン</t>
    </rPh>
    <rPh sb="4" eb="7">
      <t>チュウガッコウ</t>
    </rPh>
    <rPh sb="11" eb="12">
      <t>ブ</t>
    </rPh>
    <phoneticPr fontId="1"/>
  </si>
  <si>
    <t>福岡県太宰府市朱雀5-6-1</t>
    <rPh sb="0" eb="9">
      <t>８１８－０１０３</t>
    </rPh>
    <phoneticPr fontId="1"/>
  </si>
  <si>
    <t>092-923-1610</t>
    <phoneticPr fontId="1"/>
  </si>
  <si>
    <t>092-929-2008</t>
    <phoneticPr fontId="1"/>
  </si>
  <si>
    <t>chuugaku@chikuyogakuen.jp</t>
    <phoneticPr fontId="1"/>
  </si>
  <si>
    <t>下井英生</t>
    <rPh sb="0" eb="2">
      <t>シモイ</t>
    </rPh>
    <rPh sb="2" eb="4">
      <t>ヒデオ</t>
    </rPh>
    <phoneticPr fontId="24"/>
  </si>
  <si>
    <t>090-4518-0443</t>
    <phoneticPr fontId="24"/>
  </si>
  <si>
    <t>本永隆寛</t>
    <phoneticPr fontId="1"/>
  </si>
  <si>
    <t>090-1369-8844</t>
    <phoneticPr fontId="1"/>
  </si>
  <si>
    <t>坂根浩介</t>
    <rPh sb="0" eb="2">
      <t>サカネ</t>
    </rPh>
    <rPh sb="2" eb="4">
      <t>コウスケ</t>
    </rPh>
    <phoneticPr fontId="24"/>
  </si>
  <si>
    <t>090-1199-6609</t>
    <phoneticPr fontId="24"/>
  </si>
  <si>
    <t>819-1561</t>
    <phoneticPr fontId="1"/>
  </si>
  <si>
    <t>FC Lazona U-15</t>
    <phoneticPr fontId="1"/>
  </si>
  <si>
    <t>福岡県糸島市曽根407-6</t>
    <rPh sb="0" eb="3">
      <t>フクオカケン</t>
    </rPh>
    <rPh sb="3" eb="5">
      <t>イトシマ</t>
    </rPh>
    <rPh sb="5" eb="6">
      <t>シ</t>
    </rPh>
    <rPh sb="6" eb="8">
      <t>ソネ</t>
    </rPh>
    <phoneticPr fontId="1"/>
  </si>
  <si>
    <t>090-8299-2509</t>
    <phoneticPr fontId="1"/>
  </si>
  <si>
    <t>fc.lazona@gmail.com</t>
    <phoneticPr fontId="1"/>
  </si>
  <si>
    <t>山口亮輔</t>
    <rPh sb="0" eb="2">
      <t>ヤマグチ</t>
    </rPh>
    <rPh sb="2" eb="4">
      <t>リョウスケ</t>
    </rPh>
    <phoneticPr fontId="1"/>
  </si>
  <si>
    <t>090-8831-8084</t>
    <phoneticPr fontId="1"/>
  </si>
  <si>
    <t>820-0011</t>
    <phoneticPr fontId="1"/>
  </si>
  <si>
    <t>オリエントFC</t>
  </si>
  <si>
    <t>福岡県飯塚市柏の森1837-1-308</t>
    <rPh sb="0" eb="9">
      <t>８２０－００１１</t>
    </rPh>
    <phoneticPr fontId="1"/>
  </si>
  <si>
    <t>090-1513-0602</t>
    <phoneticPr fontId="1"/>
  </si>
  <si>
    <t>baba-y795@town.fukuoka-kawasaki.lg.jp</t>
    <phoneticPr fontId="1"/>
  </si>
  <si>
    <t>馬場由樹</t>
    <rPh sb="0" eb="2">
      <t>ババ</t>
    </rPh>
    <rPh sb="2" eb="4">
      <t>ユキ</t>
    </rPh>
    <phoneticPr fontId="1"/>
  </si>
  <si>
    <t>辻　雄介</t>
    <rPh sb="0" eb="1">
      <t>ツジ</t>
    </rPh>
    <rPh sb="2" eb="4">
      <t>ユウスケ</t>
    </rPh>
    <phoneticPr fontId="1"/>
  </si>
  <si>
    <t>090-9473-9162</t>
    <phoneticPr fontId="1"/>
  </si>
  <si>
    <t>822-0032</t>
    <phoneticPr fontId="1"/>
  </si>
  <si>
    <t>ＦＯＲＴＥ Football Academy</t>
    <phoneticPr fontId="1"/>
  </si>
  <si>
    <t>福岡県直方市下新入1377</t>
    <rPh sb="0" eb="9">
      <t>８２２－００３２</t>
    </rPh>
    <phoneticPr fontId="1"/>
  </si>
  <si>
    <t>090-4988-1804</t>
    <phoneticPr fontId="1"/>
  </si>
  <si>
    <t>0949-24-6639</t>
    <phoneticPr fontId="1"/>
  </si>
  <si>
    <t>yoshida06fukuoka@yahoo.co.jp</t>
    <phoneticPr fontId="1"/>
  </si>
  <si>
    <t>吉田泰久</t>
    <rPh sb="0" eb="2">
      <t>ヨシダ</t>
    </rPh>
    <rPh sb="2" eb="4">
      <t>ヤスヒサ</t>
    </rPh>
    <phoneticPr fontId="1"/>
  </si>
  <si>
    <t>827-0003</t>
    <phoneticPr fontId="1"/>
  </si>
  <si>
    <t>川崎FC</t>
  </si>
  <si>
    <t>福岡県田川郡川崎町川崎862-2</t>
    <rPh sb="0" eb="11">
      <t>８２７－０００３</t>
    </rPh>
    <phoneticPr fontId="1"/>
  </si>
  <si>
    <t>0947-72-4089</t>
    <phoneticPr fontId="1"/>
  </si>
  <si>
    <t>0947-72-4089</t>
  </si>
  <si>
    <t>qhbwy469@ybb.ne.jp</t>
  </si>
  <si>
    <t>六田智闘志</t>
    <rPh sb="0" eb="1">
      <t>ロク</t>
    </rPh>
    <rPh sb="1" eb="2">
      <t>タ</t>
    </rPh>
    <rPh sb="2" eb="3">
      <t>トモ</t>
    </rPh>
    <rPh sb="3" eb="5">
      <t>トウシ</t>
    </rPh>
    <phoneticPr fontId="1"/>
  </si>
  <si>
    <t>090-8419-3083</t>
    <phoneticPr fontId="1"/>
  </si>
  <si>
    <t>830-0056</t>
    <phoneticPr fontId="1"/>
  </si>
  <si>
    <t>久留米AZALEA</t>
  </si>
  <si>
    <t>福岡県久留米市本山１丁目13-1　202</t>
    <rPh sb="0" eb="9">
      <t>８３０－００５６</t>
    </rPh>
    <rPh sb="10" eb="12">
      <t>チョウメ</t>
    </rPh>
    <phoneticPr fontId="1"/>
  </si>
  <si>
    <t>0942-65-5700</t>
    <phoneticPr fontId="1"/>
  </si>
  <si>
    <t>info@kurume-azalea.com</t>
  </si>
  <si>
    <t>南　孝輔</t>
    <rPh sb="0" eb="1">
      <t>ミナミ</t>
    </rPh>
    <rPh sb="2" eb="4">
      <t>コウスケ</t>
    </rPh>
    <phoneticPr fontId="3"/>
  </si>
  <si>
    <t>090-1362-0613</t>
  </si>
  <si>
    <t>中村浩晃</t>
    <rPh sb="0" eb="2">
      <t>ナカムラ</t>
    </rPh>
    <rPh sb="2" eb="3">
      <t>ヒロ</t>
    </rPh>
    <rPh sb="3" eb="4">
      <t>アキラ</t>
    </rPh>
    <phoneticPr fontId="1"/>
  </si>
  <si>
    <t>090-8918-1370</t>
    <phoneticPr fontId="1"/>
  </si>
  <si>
    <t>830-1224</t>
    <phoneticPr fontId="1"/>
  </si>
  <si>
    <t>FCターキー</t>
  </si>
  <si>
    <t>福岡県三井郡大刀洗町鵜木1440-61</t>
    <rPh sb="0" eb="12">
      <t>８３０－１２２４</t>
    </rPh>
    <phoneticPr fontId="1"/>
  </si>
  <si>
    <t>0942-77-1076</t>
    <phoneticPr fontId="1"/>
  </si>
  <si>
    <t>fcturkey2012@yahoo.co.jp</t>
    <phoneticPr fontId="1"/>
  </si>
  <si>
    <t>藤井　淳</t>
    <rPh sb="0" eb="2">
      <t>フジイ</t>
    </rPh>
    <rPh sb="3" eb="4">
      <t>アツシ</t>
    </rPh>
    <phoneticPr fontId="1"/>
  </si>
  <si>
    <t>090-3324-5395</t>
    <phoneticPr fontId="1"/>
  </si>
  <si>
    <t>河原巧弥</t>
    <rPh sb="0" eb="2">
      <t>カワハラ</t>
    </rPh>
    <rPh sb="2" eb="3">
      <t>タクミ</t>
    </rPh>
    <phoneticPr fontId="1"/>
  </si>
  <si>
    <t>080-2721-4211</t>
    <phoneticPr fontId="1"/>
  </si>
  <si>
    <t>831-0004</t>
    <phoneticPr fontId="24"/>
  </si>
  <si>
    <t>ペラーダフットボールクラブ</t>
    <phoneticPr fontId="24"/>
  </si>
  <si>
    <t>福岡県大川市榎津806（小原木工内）</t>
    <rPh sb="0" eb="3">
      <t>フクオカケン</t>
    </rPh>
    <rPh sb="3" eb="6">
      <t>オオカワシ</t>
    </rPh>
    <rPh sb="6" eb="7">
      <t>エノキ</t>
    </rPh>
    <rPh sb="7" eb="8">
      <t>ツ</t>
    </rPh>
    <rPh sb="12" eb="13">
      <t>ショウ</t>
    </rPh>
    <rPh sb="13" eb="14">
      <t>ハラ</t>
    </rPh>
    <rPh sb="14" eb="15">
      <t>キ</t>
    </rPh>
    <rPh sb="15" eb="16">
      <t>コウ</t>
    </rPh>
    <rPh sb="16" eb="17">
      <t>ナイ</t>
    </rPh>
    <phoneticPr fontId="24"/>
  </si>
  <si>
    <t>0944-89-5055</t>
    <phoneticPr fontId="24"/>
  </si>
  <si>
    <t>0944-87-0456</t>
    <phoneticPr fontId="24"/>
  </si>
  <si>
    <t>peladaokawa@gmail.com</t>
    <phoneticPr fontId="24"/>
  </si>
  <si>
    <t>小原潤一</t>
    <rPh sb="0" eb="2">
      <t>コハラ</t>
    </rPh>
    <rPh sb="2" eb="4">
      <t>ジュンイチ</t>
    </rPh>
    <phoneticPr fontId="24"/>
  </si>
  <si>
    <t>090-3195-4057</t>
    <phoneticPr fontId="24"/>
  </si>
  <si>
    <t>831-0041</t>
    <phoneticPr fontId="1"/>
  </si>
  <si>
    <t>FC大川</t>
  </si>
  <si>
    <t>福岡県大川市小保470-12　小保団地11-51（田中）</t>
    <rPh sb="0" eb="8">
      <t>８３１－００４１</t>
    </rPh>
    <rPh sb="17" eb="19">
      <t>ダンチ</t>
    </rPh>
    <rPh sb="25" eb="27">
      <t>タナカ</t>
    </rPh>
    <phoneticPr fontId="1"/>
  </si>
  <si>
    <t>0944-86-7495</t>
  </si>
  <si>
    <t>fco2005fukuoka@yahoo.co.jp</t>
    <phoneticPr fontId="1"/>
  </si>
  <si>
    <t>田中正義</t>
    <rPh sb="0" eb="2">
      <t>タナカ</t>
    </rPh>
    <rPh sb="2" eb="4">
      <t>マサヨシ</t>
    </rPh>
    <phoneticPr fontId="3"/>
  </si>
  <si>
    <t>090-8837-9769</t>
  </si>
  <si>
    <t>佐藤宏和</t>
    <rPh sb="0" eb="2">
      <t>サトウ</t>
    </rPh>
    <rPh sb="2" eb="4">
      <t>ヒロカズ</t>
    </rPh>
    <phoneticPr fontId="3"/>
  </si>
  <si>
    <t>090-7986-1177</t>
  </si>
  <si>
    <t>中原 真</t>
    <phoneticPr fontId="1"/>
  </si>
  <si>
    <t>090-1085-4163</t>
    <phoneticPr fontId="1"/>
  </si>
  <si>
    <t>831-0041</t>
    <phoneticPr fontId="24"/>
  </si>
  <si>
    <t>南葛SC FUKUOKA</t>
    <rPh sb="0" eb="1">
      <t>ミナミ</t>
    </rPh>
    <rPh sb="1" eb="2">
      <t>カツ</t>
    </rPh>
    <phoneticPr fontId="24"/>
  </si>
  <si>
    <t>福岡県大川市小保356-2</t>
    <rPh sb="0" eb="8">
      <t>８３１－００４１</t>
    </rPh>
    <phoneticPr fontId="24"/>
  </si>
  <si>
    <t>0120-41-3915</t>
    <phoneticPr fontId="24"/>
  </si>
  <si>
    <t>0944-89-2722</t>
    <phoneticPr fontId="24"/>
  </si>
  <si>
    <t>nankatsu.fukuoka@gmail.com</t>
    <phoneticPr fontId="24"/>
  </si>
  <si>
    <t>橋本　健</t>
    <rPh sb="0" eb="2">
      <t>ハシモト</t>
    </rPh>
    <rPh sb="3" eb="4">
      <t>ケン</t>
    </rPh>
    <phoneticPr fontId="24"/>
  </si>
  <si>
    <t>070-1942-5757</t>
    <phoneticPr fontId="24"/>
  </si>
  <si>
    <t>古賀洋平</t>
    <rPh sb="0" eb="2">
      <t>コガ</t>
    </rPh>
    <rPh sb="2" eb="4">
      <t>ヨウヘイ</t>
    </rPh>
    <phoneticPr fontId="24"/>
  </si>
  <si>
    <t>080-5206-4422</t>
    <phoneticPr fontId="24"/>
  </si>
  <si>
    <t>江頭新太郎</t>
    <rPh sb="0" eb="2">
      <t>エガシラ</t>
    </rPh>
    <rPh sb="2" eb="5">
      <t>シンタロウ</t>
    </rPh>
    <phoneticPr fontId="24"/>
  </si>
  <si>
    <t>090-4775-8333</t>
    <phoneticPr fontId="24"/>
  </si>
  <si>
    <t>833-0005</t>
    <phoneticPr fontId="1"/>
  </si>
  <si>
    <t>筑後サザンFC Sulestrela</t>
    <phoneticPr fontId="24"/>
  </si>
  <si>
    <t>福岡県筑後市長浜2090-7</t>
    <rPh sb="0" eb="8">
      <t>８３３－０００５</t>
    </rPh>
    <phoneticPr fontId="1"/>
  </si>
  <si>
    <t>0942-53-0039</t>
  </si>
  <si>
    <t>yoichiro85132228@yahoo.co.jp</t>
  </si>
  <si>
    <t>chiyoshi.shiraki@gmail.com</t>
  </si>
  <si>
    <t>原田陽一郎</t>
    <rPh sb="0" eb="2">
      <t>ハラダ</t>
    </rPh>
    <rPh sb="2" eb="5">
      <t>ヨウイチロウ</t>
    </rPh>
    <phoneticPr fontId="2"/>
  </si>
  <si>
    <t>080-3489-9194</t>
  </si>
  <si>
    <t>吉永有騎</t>
    <rPh sb="0" eb="2">
      <t>ヨシナガ</t>
    </rPh>
    <rPh sb="2" eb="3">
      <t>ア</t>
    </rPh>
    <rPh sb="3" eb="4">
      <t>キ</t>
    </rPh>
    <phoneticPr fontId="2"/>
  </si>
  <si>
    <t>080-5213-7133</t>
  </si>
  <si>
    <t>838-0802</t>
    <phoneticPr fontId="23"/>
  </si>
  <si>
    <t>三輪中学校</t>
    <rPh sb="0" eb="2">
      <t>ミワ</t>
    </rPh>
    <rPh sb="2" eb="5">
      <t>チュウガッコウ</t>
    </rPh>
    <phoneticPr fontId="23"/>
  </si>
  <si>
    <t>福岡県朝倉郡筑前町久光1600番</t>
    <rPh sb="0" eb="11">
      <t>８３８－０８０２</t>
    </rPh>
    <rPh sb="15" eb="16">
      <t>バン</t>
    </rPh>
    <phoneticPr fontId="23"/>
  </si>
  <si>
    <t>0946-22-2231</t>
    <phoneticPr fontId="23"/>
  </si>
  <si>
    <t>0946-22-1094</t>
    <phoneticPr fontId="23"/>
  </si>
  <si>
    <t>tanamachi1014@yahoo.co.jp</t>
    <phoneticPr fontId="23"/>
  </si>
  <si>
    <t>棚町和哉</t>
    <rPh sb="0" eb="2">
      <t>タナマチ</t>
    </rPh>
    <rPh sb="2" eb="4">
      <t>カズヤ</t>
    </rPh>
    <phoneticPr fontId="23"/>
  </si>
  <si>
    <t>090-7445-0401</t>
    <phoneticPr fontId="23"/>
  </si>
  <si>
    <t>839-0817</t>
    <phoneticPr fontId="1"/>
  </si>
  <si>
    <t>FC LIBRE</t>
    <phoneticPr fontId="1"/>
  </si>
  <si>
    <t>福岡県久留米市山川町1254-1-2</t>
    <rPh sb="0" eb="10">
      <t>８３９－０８１７</t>
    </rPh>
    <phoneticPr fontId="1"/>
  </si>
  <si>
    <t>090-7381-9678</t>
    <phoneticPr fontId="1"/>
  </si>
  <si>
    <t>fclibre2016@gmail.com</t>
    <phoneticPr fontId="1"/>
  </si>
  <si>
    <t>山本真嗣</t>
    <rPh sb="0" eb="2">
      <t>ヤマモト</t>
    </rPh>
    <rPh sb="2" eb="4">
      <t>マサツグ</t>
    </rPh>
    <phoneticPr fontId="1"/>
  </si>
  <si>
    <t>鳥實裕弥</t>
    <rPh sb="0" eb="1">
      <t>トリ</t>
    </rPh>
    <rPh sb="1" eb="2">
      <t>ミ</t>
    </rPh>
    <rPh sb="2" eb="4">
      <t>ユウヤ</t>
    </rPh>
    <phoneticPr fontId="3"/>
  </si>
  <si>
    <t>090-1515-4605</t>
  </si>
  <si>
    <t>840-0814</t>
    <phoneticPr fontId="1"/>
  </si>
  <si>
    <t>成章中学校</t>
    <rPh sb="0" eb="1">
      <t>セイ</t>
    </rPh>
    <rPh sb="1" eb="2">
      <t>ショウ</t>
    </rPh>
    <rPh sb="2" eb="5">
      <t>チュウガッコウ</t>
    </rPh>
    <phoneticPr fontId="2"/>
  </si>
  <si>
    <t>佐賀県佐賀市成章町7-1</t>
    <rPh sb="0" eb="9">
      <t>８４０－０８１４</t>
    </rPh>
    <phoneticPr fontId="1"/>
  </si>
  <si>
    <t>0952-24-4265</t>
    <phoneticPr fontId="1"/>
  </si>
  <si>
    <t>0952-24-4266</t>
    <phoneticPr fontId="1"/>
  </si>
  <si>
    <t>山口裕太郎</t>
    <rPh sb="0" eb="2">
      <t>ヤマグチ</t>
    </rPh>
    <rPh sb="2" eb="5">
      <t>ユウタロウ</t>
    </rPh>
    <phoneticPr fontId="1"/>
  </si>
  <si>
    <t>090-5477-6968</t>
    <phoneticPr fontId="1"/>
  </si>
  <si>
    <t>840-0842</t>
    <phoneticPr fontId="1"/>
  </si>
  <si>
    <t>FINE LUZ SAGA F.C</t>
    <phoneticPr fontId="24"/>
  </si>
  <si>
    <t>佐賀県佐賀市多布施2-6-10</t>
    <rPh sb="0" eb="9">
      <t>８４０－０８４２</t>
    </rPh>
    <phoneticPr fontId="1"/>
  </si>
  <si>
    <t>0952-25-6069</t>
    <phoneticPr fontId="1"/>
  </si>
  <si>
    <t>0952-25-6069</t>
  </si>
  <si>
    <t>forza.fineluz@gmail.com</t>
  </si>
  <si>
    <t>小宮　靖</t>
    <rPh sb="0" eb="2">
      <t>コミヤ</t>
    </rPh>
    <rPh sb="3" eb="4">
      <t>ヤスシ</t>
    </rPh>
    <phoneticPr fontId="1"/>
  </si>
  <si>
    <t>090-4484-2405</t>
    <phoneticPr fontId="1"/>
  </si>
  <si>
    <t>小宮　聡</t>
    <rPh sb="0" eb="2">
      <t>コミヤ</t>
    </rPh>
    <rPh sb="3" eb="4">
      <t>サトシ</t>
    </rPh>
    <phoneticPr fontId="1"/>
  </si>
  <si>
    <t>090-2398-1687</t>
    <phoneticPr fontId="1"/>
  </si>
  <si>
    <t>841-0054</t>
    <phoneticPr fontId="1"/>
  </si>
  <si>
    <t>VALENTIA</t>
    <phoneticPr fontId="24"/>
  </si>
  <si>
    <t>佐賀県鳥栖市蔵上町450-2　103</t>
    <rPh sb="0" eb="9">
      <t>８４１－００５４</t>
    </rPh>
    <phoneticPr fontId="1"/>
  </si>
  <si>
    <t>0942-84-2573</t>
    <phoneticPr fontId="1"/>
  </si>
  <si>
    <t>0942-84-2573</t>
    <phoneticPr fontId="24"/>
  </si>
  <si>
    <t>niiyan0820no4@yahoo.co.jp</t>
    <phoneticPr fontId="1"/>
  </si>
  <si>
    <t>kemari1968@yahoo.co.jp</t>
  </si>
  <si>
    <t>川前力也</t>
    <rPh sb="0" eb="1">
      <t>カワ</t>
    </rPh>
    <rPh sb="1" eb="2">
      <t>マエ</t>
    </rPh>
    <rPh sb="2" eb="4">
      <t>リキヤ</t>
    </rPh>
    <phoneticPr fontId="1"/>
  </si>
  <si>
    <t>090-8797-9155</t>
    <phoneticPr fontId="1"/>
  </si>
  <si>
    <t>841-0204</t>
    <phoneticPr fontId="1"/>
  </si>
  <si>
    <t>FCソレイユ2008</t>
  </si>
  <si>
    <t>佐賀県三養基郡基山町大字宮浦343-5 セジュール壱番館</t>
    <rPh sb="0" eb="3">
      <t>サガケン</t>
    </rPh>
    <rPh sb="3" eb="7">
      <t>ミヤキグン</t>
    </rPh>
    <rPh sb="7" eb="10">
      <t>キヤマチョウ</t>
    </rPh>
    <rPh sb="10" eb="12">
      <t>オオアザ</t>
    </rPh>
    <rPh sb="12" eb="14">
      <t>ミヤウラ</t>
    </rPh>
    <rPh sb="25" eb="26">
      <t>イチ</t>
    </rPh>
    <rPh sb="26" eb="28">
      <t>バンカン</t>
    </rPh>
    <phoneticPr fontId="1"/>
  </si>
  <si>
    <t>0942-50-8954</t>
  </si>
  <si>
    <t>0942-50-8956</t>
  </si>
  <si>
    <t>fcsoleil_2007@yahoo.co.jp</t>
  </si>
  <si>
    <t>富松　健</t>
    <rPh sb="0" eb="2">
      <t>トミマツ</t>
    </rPh>
    <rPh sb="3" eb="4">
      <t>ケン</t>
    </rPh>
    <phoneticPr fontId="3"/>
  </si>
  <si>
    <t>090-5742-0865</t>
  </si>
  <si>
    <t>桑原慎一</t>
    <rPh sb="0" eb="2">
      <t>クワバラ</t>
    </rPh>
    <rPh sb="2" eb="4">
      <t>シンイチ</t>
    </rPh>
    <phoneticPr fontId="3"/>
  </si>
  <si>
    <t>090-2503-1173</t>
  </si>
  <si>
    <t>846-0014</t>
    <phoneticPr fontId="24"/>
  </si>
  <si>
    <t>FC エストレーベ</t>
    <phoneticPr fontId="24"/>
  </si>
  <si>
    <t>佐賀県多久市東多久町納所3975</t>
    <rPh sb="0" eb="12">
      <t>８４６－００１４</t>
    </rPh>
    <phoneticPr fontId="24"/>
  </si>
  <si>
    <t>090-7986-1069</t>
    <phoneticPr fontId="24"/>
  </si>
  <si>
    <t>yuyuken3975@yahoo.co.jp</t>
    <phoneticPr fontId="24"/>
  </si>
  <si>
    <t>松瀬賢治</t>
    <rPh sb="0" eb="2">
      <t>マツセ</t>
    </rPh>
    <rPh sb="2" eb="4">
      <t>ケンジ</t>
    </rPh>
    <phoneticPr fontId="1"/>
  </si>
  <si>
    <t>090-7986-1069</t>
    <phoneticPr fontId="1"/>
  </si>
  <si>
    <t>相馬康規</t>
    <rPh sb="0" eb="2">
      <t>アイバ</t>
    </rPh>
    <rPh sb="2" eb="3">
      <t>ヤス</t>
    </rPh>
    <phoneticPr fontId="1"/>
  </si>
  <si>
    <t>090-8918-8113</t>
    <phoneticPr fontId="1"/>
  </si>
  <si>
    <t>847-0881</t>
    <phoneticPr fontId="1"/>
  </si>
  <si>
    <t>FC VALOR 唐津</t>
    <rPh sb="9" eb="11">
      <t>カラツ</t>
    </rPh>
    <phoneticPr fontId="2"/>
  </si>
  <si>
    <t>佐賀県唐津市竹木場5091</t>
    <rPh sb="0" eb="9">
      <t>８４７－０８８１</t>
    </rPh>
    <phoneticPr fontId="1"/>
  </si>
  <si>
    <t>0955-74-9714</t>
  </si>
  <si>
    <t>soumu1@onishi-kougyou.co.jp</t>
  </si>
  <si>
    <t>井本喬士</t>
    <rPh sb="0" eb="2">
      <t>イモト</t>
    </rPh>
    <rPh sb="2" eb="3">
      <t>キョウ</t>
    </rPh>
    <rPh sb="3" eb="4">
      <t>シ</t>
    </rPh>
    <phoneticPr fontId="3"/>
  </si>
  <si>
    <t>090-5482-6833</t>
  </si>
  <si>
    <t>849-0114</t>
    <phoneticPr fontId="1"/>
  </si>
  <si>
    <t>PLEASURE SC</t>
  </si>
  <si>
    <t>佐賀県三養基郡みやき町中津隈2670-2　A201</t>
    <rPh sb="0" eb="14">
      <t>８４９－０１１４</t>
    </rPh>
    <phoneticPr fontId="1"/>
  </si>
  <si>
    <t>090-3734-9068</t>
    <phoneticPr fontId="1"/>
  </si>
  <si>
    <t>info@pleasure.sc</t>
  </si>
  <si>
    <t>倉地伸一</t>
    <rPh sb="0" eb="2">
      <t>クラチ</t>
    </rPh>
    <rPh sb="2" eb="4">
      <t>シンイチ</t>
    </rPh>
    <phoneticPr fontId="2"/>
  </si>
  <si>
    <t>090-4485-6539</t>
    <phoneticPr fontId="1"/>
  </si>
  <si>
    <t>下西剛史</t>
    <rPh sb="0" eb="2">
      <t>シモニシ</t>
    </rPh>
    <rPh sb="2" eb="4">
      <t>ツヨシ</t>
    </rPh>
    <phoneticPr fontId="2"/>
  </si>
  <si>
    <t>090-5734-3545</t>
    <phoneticPr fontId="1"/>
  </si>
  <si>
    <t>山田秀昭</t>
    <rPh sb="0" eb="2">
      <t>ヤマダ</t>
    </rPh>
    <rPh sb="2" eb="4">
      <t>ヒデアキ</t>
    </rPh>
    <phoneticPr fontId="1"/>
  </si>
  <si>
    <t>080-3227-4477</t>
    <phoneticPr fontId="1"/>
  </si>
  <si>
    <t>849-0202</t>
    <phoneticPr fontId="1"/>
  </si>
  <si>
    <t>思斉館S.C</t>
    <rPh sb="0" eb="1">
      <t>シ</t>
    </rPh>
    <rPh sb="1" eb="2">
      <t>サイ</t>
    </rPh>
    <rPh sb="2" eb="3">
      <t>カン</t>
    </rPh>
    <phoneticPr fontId="24"/>
  </si>
  <si>
    <t>佐賀県佐賀市久保田町大字久富595-2</t>
    <rPh sb="0" eb="3">
      <t>サガケン</t>
    </rPh>
    <rPh sb="3" eb="6">
      <t>サガシ</t>
    </rPh>
    <rPh sb="6" eb="9">
      <t>クボタ</t>
    </rPh>
    <rPh sb="9" eb="10">
      <t>マチ</t>
    </rPh>
    <rPh sb="10" eb="12">
      <t>オオアザ</t>
    </rPh>
    <rPh sb="12" eb="14">
      <t>ヒサトミ</t>
    </rPh>
    <phoneticPr fontId="1"/>
  </si>
  <si>
    <t>0952-65-9724</t>
    <phoneticPr fontId="24"/>
  </si>
  <si>
    <t>fu123fu123@i.softbank.jp</t>
    <phoneticPr fontId="24"/>
  </si>
  <si>
    <t>今泉春喜</t>
    <rPh sb="0" eb="2">
      <t>イマイズミ</t>
    </rPh>
    <rPh sb="2" eb="4">
      <t>ハルキ</t>
    </rPh>
    <phoneticPr fontId="3"/>
  </si>
  <si>
    <t>080-2710-5690</t>
    <phoneticPr fontId="24"/>
  </si>
  <si>
    <t>中尾里恵</t>
    <rPh sb="0" eb="2">
      <t>ナカオ</t>
    </rPh>
    <rPh sb="2" eb="4">
      <t>リエ</t>
    </rPh>
    <phoneticPr fontId="3"/>
  </si>
  <si>
    <t>090-4488-2236</t>
    <phoneticPr fontId="24"/>
  </si>
  <si>
    <t>吉村</t>
    <rPh sb="0" eb="2">
      <t>ヨシムラ</t>
    </rPh>
    <phoneticPr fontId="1"/>
  </si>
  <si>
    <t>080-5201-3568</t>
    <phoneticPr fontId="1"/>
  </si>
  <si>
    <t>849-1312</t>
    <phoneticPr fontId="1"/>
  </si>
  <si>
    <t>FC レヴォーナ</t>
  </si>
  <si>
    <t>佐賀県鹿島市納富分甲284-1</t>
    <rPh sb="0" eb="9">
      <t>８４９－１３１２</t>
    </rPh>
    <rPh sb="9" eb="10">
      <t>コウ</t>
    </rPh>
    <phoneticPr fontId="1"/>
  </si>
  <si>
    <t>0954-62-5542</t>
  </si>
  <si>
    <t>revona2013@yahoo.co.jp</t>
  </si>
  <si>
    <t>峰松秀雄</t>
    <rPh sb="0" eb="2">
      <t>ミネマツ</t>
    </rPh>
    <rPh sb="2" eb="4">
      <t>ヒデオ</t>
    </rPh>
    <phoneticPr fontId="3"/>
  </si>
  <si>
    <t>090-8392-6419</t>
  </si>
  <si>
    <t>惟任邦嗣</t>
    <rPh sb="0" eb="2">
      <t>コレトウ</t>
    </rPh>
    <rPh sb="2" eb="3">
      <t>ホウ</t>
    </rPh>
    <rPh sb="3" eb="4">
      <t>ツグ</t>
    </rPh>
    <phoneticPr fontId="3"/>
  </si>
  <si>
    <t>090-4510-0793</t>
  </si>
  <si>
    <t>851-2206</t>
    <phoneticPr fontId="1"/>
  </si>
  <si>
    <t>長崎市立三重中学校サッカー部</t>
    <rPh sb="0" eb="2">
      <t>ナガサキ</t>
    </rPh>
    <rPh sb="2" eb="3">
      <t>シ</t>
    </rPh>
    <rPh sb="3" eb="4">
      <t>リツ</t>
    </rPh>
    <rPh sb="4" eb="6">
      <t>ミエ</t>
    </rPh>
    <rPh sb="6" eb="9">
      <t>チュウガッコウ</t>
    </rPh>
    <rPh sb="13" eb="14">
      <t>ブ</t>
    </rPh>
    <phoneticPr fontId="1"/>
  </si>
  <si>
    <t>長崎県長崎市三京町811-5</t>
    <rPh sb="0" eb="9">
      <t>８５１－２２０６</t>
    </rPh>
    <phoneticPr fontId="1"/>
  </si>
  <si>
    <t>095-850-0009</t>
    <phoneticPr fontId="1"/>
  </si>
  <si>
    <t>095-850-0932</t>
    <phoneticPr fontId="1"/>
  </si>
  <si>
    <t>j27@nagasaki-city.ed.jp</t>
    <phoneticPr fontId="1"/>
  </si>
  <si>
    <t>佐伯昌紘</t>
    <rPh sb="0" eb="2">
      <t>サエキ</t>
    </rPh>
    <rPh sb="2" eb="3">
      <t>アキラ</t>
    </rPh>
    <rPh sb="3" eb="4">
      <t>ヒロ</t>
    </rPh>
    <phoneticPr fontId="1"/>
  </si>
  <si>
    <t>090-1876-1232</t>
    <phoneticPr fontId="1"/>
  </si>
  <si>
    <t>852-8035</t>
    <phoneticPr fontId="1"/>
  </si>
  <si>
    <t>長崎レインボーSC</t>
  </si>
  <si>
    <t>長崎県長崎市油木町11-16</t>
    <rPh sb="0" eb="9">
      <t>８５２－８０３５</t>
    </rPh>
    <phoneticPr fontId="1"/>
  </si>
  <si>
    <t>095-881-1915</t>
  </si>
  <si>
    <t>y.sadayuki@sea.plala.or.jp</t>
  </si>
  <si>
    <t>布志木大介</t>
    <rPh sb="0" eb="1">
      <t>ヌノ</t>
    </rPh>
    <rPh sb="1" eb="2">
      <t>シ</t>
    </rPh>
    <rPh sb="2" eb="3">
      <t>キ</t>
    </rPh>
    <rPh sb="3" eb="5">
      <t>ダイスケ</t>
    </rPh>
    <phoneticPr fontId="2"/>
  </si>
  <si>
    <t>山口定幸</t>
    <rPh sb="0" eb="2">
      <t>ヤマグチ</t>
    </rPh>
    <rPh sb="2" eb="4">
      <t>サダユキ</t>
    </rPh>
    <phoneticPr fontId="2"/>
  </si>
  <si>
    <t>090-1875-1521</t>
  </si>
  <si>
    <t>852-8123</t>
    <phoneticPr fontId="1"/>
  </si>
  <si>
    <t>ナガサキアシストサッカーユニオン</t>
    <phoneticPr fontId="24"/>
  </si>
  <si>
    <t>長崎県長崎市三原1-3-3-3036</t>
    <rPh sb="0" eb="8">
      <t>８５２－８１２３</t>
    </rPh>
    <phoneticPr fontId="1"/>
  </si>
  <si>
    <t>095-847-1679</t>
    <phoneticPr fontId="1"/>
  </si>
  <si>
    <t>095-847-1679</t>
  </si>
  <si>
    <t>yamamomo.3.19@khaki.plala.or.jp</t>
  </si>
  <si>
    <t>那須和彦</t>
    <rPh sb="0" eb="2">
      <t>ナス</t>
    </rPh>
    <rPh sb="2" eb="4">
      <t>カズヒコ</t>
    </rPh>
    <phoneticPr fontId="1"/>
  </si>
  <si>
    <t>852-8155</t>
    <phoneticPr fontId="1"/>
  </si>
  <si>
    <t>長崎ドリームFC</t>
    <rPh sb="0" eb="2">
      <t>ナガサキ</t>
    </rPh>
    <phoneticPr fontId="1"/>
  </si>
  <si>
    <t>長崎県長崎市中園町20-7　パラッツオM 405　</t>
    <rPh sb="0" eb="9">
      <t>８５２－８１５５</t>
    </rPh>
    <phoneticPr fontId="1"/>
  </si>
  <si>
    <t>090-1086-1967</t>
    <phoneticPr fontId="1"/>
  </si>
  <si>
    <t>nagasakidream11@yahoo.co.jp</t>
    <phoneticPr fontId="1"/>
  </si>
  <si>
    <t>ritmo.tecnica.inteligencia.17@gmail.com</t>
    <phoneticPr fontId="1"/>
  </si>
  <si>
    <t>小國英雄</t>
    <rPh sb="0" eb="2">
      <t>オグニ</t>
    </rPh>
    <rPh sb="2" eb="4">
      <t>ヒデオ</t>
    </rPh>
    <phoneticPr fontId="2"/>
  </si>
  <si>
    <t>080-8378-5298</t>
    <phoneticPr fontId="1"/>
  </si>
  <si>
    <t>大西　真</t>
    <phoneticPr fontId="1"/>
  </si>
  <si>
    <t>090-3909-2676</t>
    <phoneticPr fontId="1"/>
  </si>
  <si>
    <t>854-0003</t>
    <phoneticPr fontId="24"/>
  </si>
  <si>
    <t>長崎FC</t>
    <rPh sb="0" eb="2">
      <t>ナガサキ</t>
    </rPh>
    <phoneticPr fontId="24"/>
  </si>
  <si>
    <t>長崎県諫早市泉町34-32</t>
    <rPh sb="0" eb="3">
      <t>ナガサキケン</t>
    </rPh>
    <rPh sb="3" eb="6">
      <t>イサハヤシ</t>
    </rPh>
    <rPh sb="6" eb="8">
      <t>イズミマチ</t>
    </rPh>
    <phoneticPr fontId="24"/>
  </si>
  <si>
    <t>0957-23-3967</t>
    <phoneticPr fontId="24"/>
  </si>
  <si>
    <t>spad4kw9@biscuit.ocn.ne.jp</t>
  </si>
  <si>
    <t>下田規貴</t>
    <rPh sb="0" eb="2">
      <t>シモダ</t>
    </rPh>
    <rPh sb="2" eb="3">
      <t>タダシ</t>
    </rPh>
    <rPh sb="3" eb="4">
      <t>タカ</t>
    </rPh>
    <phoneticPr fontId="24"/>
  </si>
  <si>
    <t>090-8833-5829</t>
    <phoneticPr fontId="24"/>
  </si>
  <si>
    <t>854-0302</t>
    <phoneticPr fontId="1"/>
  </si>
  <si>
    <t>雲仙アルディート</t>
  </si>
  <si>
    <t>長崎県雲仙市愛野町乙1203-2</t>
    <rPh sb="0" eb="10">
      <t>８５４－０３０２</t>
    </rPh>
    <phoneticPr fontId="1"/>
  </si>
  <si>
    <t>090-2961-5617</t>
  </si>
  <si>
    <t>0957-36-1029</t>
  </si>
  <si>
    <t>tsukada2006@yahoo.co.jp</t>
  </si>
  <si>
    <t>塚田準一</t>
    <rPh sb="0" eb="2">
      <t>ツカダ</t>
    </rPh>
    <rPh sb="2" eb="4">
      <t>ジュンイチ</t>
    </rPh>
    <phoneticPr fontId="2"/>
  </si>
  <si>
    <t>山口宇喜和</t>
    <rPh sb="0" eb="2">
      <t>ヤマグチ</t>
    </rPh>
    <rPh sb="2" eb="3">
      <t>サカイ</t>
    </rPh>
    <rPh sb="3" eb="5">
      <t>ヨシカズ</t>
    </rPh>
    <phoneticPr fontId="2"/>
  </si>
  <si>
    <t>080-4276-8081</t>
  </si>
  <si>
    <t>855-0851</t>
    <phoneticPr fontId="1"/>
  </si>
  <si>
    <t>FC・雲仙エスティオール</t>
    <phoneticPr fontId="24"/>
  </si>
  <si>
    <t>長崎県島原市萩原2-5248-1 ㈲雲仙自動車学校内</t>
    <rPh sb="0" eb="8">
      <t>８５５－０８５１</t>
    </rPh>
    <rPh sb="18" eb="20">
      <t>ウンゼン</t>
    </rPh>
    <rPh sb="20" eb="23">
      <t>ジドウシャ</t>
    </rPh>
    <rPh sb="23" eb="25">
      <t>ガッコウ</t>
    </rPh>
    <rPh sb="25" eb="26">
      <t>ナイ</t>
    </rPh>
    <phoneticPr fontId="1"/>
  </si>
  <si>
    <t>0957-63-1155</t>
    <phoneticPr fontId="1"/>
  </si>
  <si>
    <t>0957-63-5455</t>
  </si>
  <si>
    <t>fc_unzen2003@yahoo.co.jp</t>
  </si>
  <si>
    <t>村上正幸</t>
    <rPh sb="0" eb="2">
      <t>ムラカミ</t>
    </rPh>
    <rPh sb="2" eb="4">
      <t>マサユキ</t>
    </rPh>
    <phoneticPr fontId="1"/>
  </si>
  <si>
    <t>856-0034</t>
    <phoneticPr fontId="1"/>
  </si>
  <si>
    <t>セレージャFC</t>
  </si>
  <si>
    <t>長崎県大村市水計町917-1</t>
    <rPh sb="0" eb="9">
      <t>８５６－００３４</t>
    </rPh>
    <phoneticPr fontId="1"/>
  </si>
  <si>
    <t>0957-54-4749</t>
    <phoneticPr fontId="1"/>
  </si>
  <si>
    <t>nagasakicerejafc@yahoo.co.jp</t>
  </si>
  <si>
    <t>深潟央士</t>
    <rPh sb="0" eb="2">
      <t>フカカタ</t>
    </rPh>
    <rPh sb="2" eb="3">
      <t>ヒサシ</t>
    </rPh>
    <rPh sb="3" eb="4">
      <t>シ</t>
    </rPh>
    <phoneticPr fontId="2"/>
  </si>
  <si>
    <t>090-5920-7321</t>
  </si>
  <si>
    <t>856-0817</t>
    <phoneticPr fontId="1"/>
  </si>
  <si>
    <t>スネイルSC</t>
  </si>
  <si>
    <t>長崎県大村市古賀島町110番地3</t>
    <rPh sb="0" eb="10">
      <t>８５６－０８１７</t>
    </rPh>
    <rPh sb="13" eb="15">
      <t>バンチ</t>
    </rPh>
    <phoneticPr fontId="1"/>
  </si>
  <si>
    <t>0957-54-5729</t>
    <phoneticPr fontId="1"/>
  </si>
  <si>
    <t>snailisahaya@yahoo.co.jp</t>
    <phoneticPr fontId="1"/>
  </si>
  <si>
    <t>江口貴史</t>
    <rPh sb="0" eb="2">
      <t>エグチ</t>
    </rPh>
    <rPh sb="2" eb="4">
      <t>タカシ</t>
    </rPh>
    <phoneticPr fontId="2"/>
  </si>
  <si>
    <t>090-4353-4778</t>
  </si>
  <si>
    <t>獅子谷勝幸</t>
    <rPh sb="0" eb="2">
      <t>シシ</t>
    </rPh>
    <rPh sb="2" eb="3">
      <t>タニ</t>
    </rPh>
    <rPh sb="3" eb="5">
      <t>カツユキ</t>
    </rPh>
    <phoneticPr fontId="1"/>
  </si>
  <si>
    <t>080-5205-4083</t>
    <phoneticPr fontId="1"/>
  </si>
  <si>
    <t>857-0133</t>
    <phoneticPr fontId="24"/>
  </si>
  <si>
    <t>フットボールクラブ　ジュントス</t>
    <phoneticPr fontId="24"/>
  </si>
  <si>
    <t>長崎県佐世保市矢峰町172-1　102</t>
    <rPh sb="0" eb="10">
      <t>857-0133</t>
    </rPh>
    <phoneticPr fontId="24"/>
  </si>
  <si>
    <t>090-3078-9131</t>
    <phoneticPr fontId="24"/>
  </si>
  <si>
    <t>fc.juntos@tvs12.jp</t>
    <phoneticPr fontId="24"/>
  </si>
  <si>
    <t>松尾和樹</t>
    <rPh sb="0" eb="2">
      <t>マツオ</t>
    </rPh>
    <rPh sb="2" eb="4">
      <t>カズキ</t>
    </rPh>
    <phoneticPr fontId="24"/>
  </si>
  <si>
    <t>大瀬良祐史</t>
    <rPh sb="0" eb="3">
      <t>オオセラ</t>
    </rPh>
    <rPh sb="3" eb="5">
      <t>ユウジ</t>
    </rPh>
    <phoneticPr fontId="24"/>
  </si>
  <si>
    <t>080-8573-9663</t>
    <phoneticPr fontId="1"/>
  </si>
  <si>
    <t>川久保弘志</t>
    <rPh sb="0" eb="3">
      <t>カワクボ</t>
    </rPh>
    <rPh sb="3" eb="5">
      <t>ヒロシ</t>
    </rPh>
    <phoneticPr fontId="1"/>
  </si>
  <si>
    <t>090-2586-1712</t>
    <phoneticPr fontId="1"/>
  </si>
  <si>
    <t>859-3205</t>
    <phoneticPr fontId="24"/>
  </si>
  <si>
    <t>ヴェルスリアンFC</t>
    <phoneticPr fontId="24"/>
  </si>
  <si>
    <t>長崎県佐世保市田ノ浦町131-7</t>
    <rPh sb="0" eb="3">
      <t>ナガサキケン</t>
    </rPh>
    <rPh sb="3" eb="7">
      <t>サセボシ</t>
    </rPh>
    <rPh sb="7" eb="8">
      <t>タ</t>
    </rPh>
    <rPh sb="9" eb="11">
      <t>ウラチョウ</t>
    </rPh>
    <phoneticPr fontId="24"/>
  </si>
  <si>
    <t>090-4355-8104</t>
    <phoneticPr fontId="24"/>
  </si>
  <si>
    <t>0956-39-0021</t>
    <phoneticPr fontId="1"/>
  </si>
  <si>
    <t>hsrk5252@bb.tvs12.jp</t>
    <phoneticPr fontId="24"/>
  </si>
  <si>
    <t>柴藤裕貴</t>
    <rPh sb="0" eb="1">
      <t>シバ</t>
    </rPh>
    <rPh sb="1" eb="2">
      <t>フジ</t>
    </rPh>
    <rPh sb="2" eb="4">
      <t>ヒロキ</t>
    </rPh>
    <phoneticPr fontId="24"/>
  </si>
  <si>
    <t>090-4355-8104</t>
    <phoneticPr fontId="1"/>
  </si>
  <si>
    <t>金子一平</t>
    <phoneticPr fontId="1"/>
  </si>
  <si>
    <t>080-6417-6770</t>
    <phoneticPr fontId="1"/>
  </si>
  <si>
    <t>岩永廣継</t>
    <phoneticPr fontId="1"/>
  </si>
  <si>
    <t>090-8666-2828</t>
    <phoneticPr fontId="1"/>
  </si>
  <si>
    <t>859-3216</t>
    <phoneticPr fontId="1"/>
  </si>
  <si>
    <t>Valorosa nagasaki IMURA</t>
    <phoneticPr fontId="24"/>
  </si>
  <si>
    <t>長崎県佐世保市勝海町255-1</t>
    <rPh sb="0" eb="10">
      <t>８５９－３２１６</t>
    </rPh>
    <phoneticPr fontId="1"/>
  </si>
  <si>
    <t>0956-38-2205</t>
    <phoneticPr fontId="1"/>
  </si>
  <si>
    <t>0956-38-9594</t>
    <phoneticPr fontId="1"/>
  </si>
  <si>
    <t>reefjapan4173@gmail.com</t>
    <phoneticPr fontId="1"/>
  </si>
  <si>
    <t>酒井孝毅</t>
    <rPh sb="0" eb="2">
      <t>サカイ</t>
    </rPh>
    <rPh sb="2" eb="3">
      <t>タカシ</t>
    </rPh>
    <rPh sb="3" eb="4">
      <t>ツヨシ</t>
    </rPh>
    <phoneticPr fontId="1"/>
  </si>
  <si>
    <t>090-3192-2126</t>
    <phoneticPr fontId="1"/>
  </si>
  <si>
    <t>859-3241</t>
    <phoneticPr fontId="1"/>
  </si>
  <si>
    <t>ジュラーレ佐世保</t>
  </si>
  <si>
    <t>長崎県佐世保市有福町4205-22</t>
    <rPh sb="0" eb="10">
      <t>８５９－３２４１</t>
    </rPh>
    <phoneticPr fontId="1"/>
  </si>
  <si>
    <t>0956-58-5305</t>
  </si>
  <si>
    <t>giurare2009@yahoo.co.jp</t>
  </si>
  <si>
    <t>萩原聖一郎</t>
    <rPh sb="0" eb="2">
      <t>ハギワラ</t>
    </rPh>
    <rPh sb="2" eb="5">
      <t>セイイチロウ</t>
    </rPh>
    <phoneticPr fontId="3"/>
  </si>
  <si>
    <t>090-2500-8002</t>
  </si>
  <si>
    <t>860-0081</t>
    <phoneticPr fontId="1"/>
  </si>
  <si>
    <t>熊本市立京陵中学校</t>
    <rPh sb="0" eb="2">
      <t>クマモト</t>
    </rPh>
    <rPh sb="2" eb="4">
      <t>シリツ</t>
    </rPh>
    <rPh sb="4" eb="5">
      <t>ケイ</t>
    </rPh>
    <rPh sb="5" eb="6">
      <t>リョウ</t>
    </rPh>
    <rPh sb="6" eb="9">
      <t>チュウガッコウ</t>
    </rPh>
    <phoneticPr fontId="2"/>
  </si>
  <si>
    <t>熊本県熊本市中央区京町本丁1-14</t>
    <rPh sb="0" eb="3">
      <t>クマモトケン</t>
    </rPh>
    <rPh sb="3" eb="6">
      <t>クマモトシ</t>
    </rPh>
    <rPh sb="6" eb="9">
      <t>チュウオウク</t>
    </rPh>
    <rPh sb="9" eb="11">
      <t>キョウマチ</t>
    </rPh>
    <rPh sb="11" eb="13">
      <t>ホンチョウ</t>
    </rPh>
    <phoneticPr fontId="1"/>
  </si>
  <si>
    <t>096-354-1316</t>
    <phoneticPr fontId="1"/>
  </si>
  <si>
    <t>096-351-5610</t>
    <phoneticPr fontId="1"/>
  </si>
  <si>
    <t>kawamoto.toshiya@t.kumamoto-kmm.ed.jp</t>
  </si>
  <si>
    <t>川本敏也</t>
    <rPh sb="0" eb="2">
      <t>カワモト</t>
    </rPh>
    <rPh sb="2" eb="4">
      <t>トシヤ</t>
    </rPh>
    <phoneticPr fontId="1"/>
  </si>
  <si>
    <t>090-5283-5614</t>
    <phoneticPr fontId="1"/>
  </si>
  <si>
    <t>西岡智洋</t>
    <rPh sb="0" eb="2">
      <t>ニシオカ</t>
    </rPh>
    <rPh sb="2" eb="4">
      <t>トモヒロ</t>
    </rPh>
    <phoneticPr fontId="1"/>
  </si>
  <si>
    <t>090-8620-3978</t>
    <phoneticPr fontId="1"/>
  </si>
  <si>
    <t>861-0304</t>
    <phoneticPr fontId="24"/>
  </si>
  <si>
    <t>熊本スクデット</t>
    <rPh sb="0" eb="2">
      <t>クマモト</t>
    </rPh>
    <phoneticPr fontId="24"/>
  </si>
  <si>
    <t>熊本県山鹿市鹿本町御宇田278-12</t>
    <rPh sb="0" eb="12">
      <t>861-0304</t>
    </rPh>
    <phoneticPr fontId="24"/>
  </si>
  <si>
    <t>090-2394-7448</t>
    <phoneticPr fontId="24"/>
  </si>
  <si>
    <t>scudettofcsfida@yahoo.co.jp</t>
    <phoneticPr fontId="24"/>
  </si>
  <si>
    <t>宅間孝明</t>
    <rPh sb="0" eb="2">
      <t>タクマ</t>
    </rPh>
    <rPh sb="2" eb="4">
      <t>タカアキ</t>
    </rPh>
    <phoneticPr fontId="24"/>
  </si>
  <si>
    <t>秋築謙太郎</t>
    <rPh sb="0" eb="1">
      <t>アキ</t>
    </rPh>
    <rPh sb="1" eb="2">
      <t>チク</t>
    </rPh>
    <rPh sb="2" eb="3">
      <t>ケン</t>
    </rPh>
    <rPh sb="3" eb="5">
      <t>タロウ</t>
    </rPh>
    <phoneticPr fontId="24"/>
  </si>
  <si>
    <t>861-1201</t>
    <phoneticPr fontId="1"/>
  </si>
  <si>
    <t>FC VIVO</t>
  </si>
  <si>
    <t>熊本県菊池市泗水町吉富175-17　グレース吉富A-101</t>
    <rPh sb="0" eb="11">
      <t>８６１－１２０１</t>
    </rPh>
    <rPh sb="22" eb="24">
      <t>ヨシトミ</t>
    </rPh>
    <phoneticPr fontId="1"/>
  </si>
  <si>
    <t>080-3026-3206</t>
    <phoneticPr fontId="1"/>
  </si>
  <si>
    <t>096-359-7966</t>
    <phoneticPr fontId="1"/>
  </si>
  <si>
    <t>vivo1041@yahoo.co.jp</t>
  </si>
  <si>
    <t>吉田康二</t>
    <rPh sb="0" eb="2">
      <t>ヨシダ</t>
    </rPh>
    <rPh sb="2" eb="3">
      <t>ヤス</t>
    </rPh>
    <rPh sb="3" eb="4">
      <t>ニ</t>
    </rPh>
    <phoneticPr fontId="1"/>
  </si>
  <si>
    <t>861-2101</t>
    <phoneticPr fontId="24"/>
  </si>
  <si>
    <t>桜木中学校サッカー部</t>
    <rPh sb="0" eb="2">
      <t>サクラギ</t>
    </rPh>
    <rPh sb="2" eb="5">
      <t>チュウガッコウ</t>
    </rPh>
    <rPh sb="9" eb="10">
      <t>ブ</t>
    </rPh>
    <phoneticPr fontId="24"/>
  </si>
  <si>
    <t>熊本県熊本市東区桜木４丁目13-23</t>
    <rPh sb="0" eb="10">
      <t>８６１－２１０１</t>
    </rPh>
    <rPh sb="11" eb="13">
      <t>チョウメ</t>
    </rPh>
    <phoneticPr fontId="24"/>
  </si>
  <si>
    <t>096-365-1641</t>
    <phoneticPr fontId="24"/>
  </si>
  <si>
    <t>096-365-1705</t>
    <phoneticPr fontId="24"/>
  </si>
  <si>
    <t>gottin@utopia.ocn.ne.jp</t>
    <phoneticPr fontId="24"/>
  </si>
  <si>
    <t>harada.tamio@city.kumamoto.lg.jp</t>
  </si>
  <si>
    <t>川越公裕</t>
    <rPh sb="0" eb="2">
      <t>カワゴエ</t>
    </rPh>
    <rPh sb="2" eb="4">
      <t>キミヒロ</t>
    </rPh>
    <phoneticPr fontId="24"/>
  </si>
  <si>
    <t>090-4988-0682</t>
    <phoneticPr fontId="24"/>
  </si>
  <si>
    <t>原田民雄</t>
    <rPh sb="0" eb="2">
      <t>ハラダ</t>
    </rPh>
    <rPh sb="2" eb="4">
      <t>タミオ</t>
    </rPh>
    <phoneticPr fontId="24"/>
  </si>
  <si>
    <t>090-7441-0723</t>
    <phoneticPr fontId="24"/>
  </si>
  <si>
    <t>861-2236</t>
    <phoneticPr fontId="1"/>
  </si>
  <si>
    <t>FC ESPACIO熊本</t>
  </si>
  <si>
    <t>熊本県上益城郡益城町広崎1039-4　グローリー花立Ⅱ101号</t>
    <rPh sb="0" eb="12">
      <t>８６１－２２３６</t>
    </rPh>
    <rPh sb="24" eb="25">
      <t>ハナ</t>
    </rPh>
    <rPh sb="25" eb="26">
      <t>タチ</t>
    </rPh>
    <rPh sb="30" eb="31">
      <t>ゴウ</t>
    </rPh>
    <phoneticPr fontId="1"/>
  </si>
  <si>
    <t>090-7158-7494</t>
    <phoneticPr fontId="1"/>
  </si>
  <si>
    <t>096-289-8815</t>
    <phoneticPr fontId="1"/>
  </si>
  <si>
    <t>yuji-koga728@nexyzbb.ne.jp</t>
  </si>
  <si>
    <t>古閑裕二</t>
    <rPh sb="0" eb="2">
      <t>コガ</t>
    </rPh>
    <rPh sb="2" eb="4">
      <t>ユウジ</t>
    </rPh>
    <phoneticPr fontId="3"/>
  </si>
  <si>
    <t>090-7158-7494</t>
  </si>
  <si>
    <t>861-2404</t>
    <phoneticPr fontId="1"/>
  </si>
  <si>
    <t>ビアンカスにしはら</t>
  </si>
  <si>
    <t>熊本県阿蘇郡西原村河原2231</t>
    <rPh sb="0" eb="11">
      <t>８６１－２４０４</t>
    </rPh>
    <phoneticPr fontId="1"/>
  </si>
  <si>
    <t>090-1974-9572</t>
    <phoneticPr fontId="1"/>
  </si>
  <si>
    <t>096-340-4353</t>
  </si>
  <si>
    <t>kmyqs972@yahoo.co.jp</t>
  </si>
  <si>
    <t>古賀 薫</t>
    <rPh sb="0" eb="2">
      <t>コガ</t>
    </rPh>
    <rPh sb="3" eb="4">
      <t>カオル</t>
    </rPh>
    <phoneticPr fontId="1"/>
  </si>
  <si>
    <t>090-3325-0891</t>
    <phoneticPr fontId="1"/>
  </si>
  <si>
    <t>内山義久</t>
    <rPh sb="0" eb="2">
      <t>ウチヤマ</t>
    </rPh>
    <rPh sb="2" eb="4">
      <t>ヨシヒサ</t>
    </rPh>
    <phoneticPr fontId="1"/>
  </si>
  <si>
    <t>861-4101</t>
    <phoneticPr fontId="24"/>
  </si>
  <si>
    <t>日吉中学校</t>
    <rPh sb="0" eb="2">
      <t>ヒヨシ</t>
    </rPh>
    <rPh sb="2" eb="5">
      <t>チュウガッコウ</t>
    </rPh>
    <phoneticPr fontId="24"/>
  </si>
  <si>
    <t>熊本県熊本市南区近見5丁目5番1号</t>
    <rPh sb="0" eb="10">
      <t>861-4101</t>
    </rPh>
    <rPh sb="11" eb="13">
      <t>チョウメ</t>
    </rPh>
    <rPh sb="14" eb="15">
      <t>バン</t>
    </rPh>
    <rPh sb="16" eb="17">
      <t>ゴウ</t>
    </rPh>
    <phoneticPr fontId="24"/>
  </si>
  <si>
    <t>096-351-6442</t>
    <phoneticPr fontId="24"/>
  </si>
  <si>
    <t>096-351-6447</t>
    <phoneticPr fontId="24"/>
  </si>
  <si>
    <t>yamada.takahiro@t.kumamoto-kmm.ed.jp</t>
    <phoneticPr fontId="24"/>
  </si>
  <si>
    <t>junji112001@yahoo.co.jp</t>
    <phoneticPr fontId="24"/>
  </si>
  <si>
    <t>山田崇宏</t>
    <rPh sb="0" eb="2">
      <t>ヤマダ</t>
    </rPh>
    <rPh sb="2" eb="4">
      <t>タカヒロ</t>
    </rPh>
    <phoneticPr fontId="24"/>
  </si>
  <si>
    <t>090-1345-2759</t>
    <phoneticPr fontId="24"/>
  </si>
  <si>
    <t>861-4125</t>
    <phoneticPr fontId="24"/>
  </si>
  <si>
    <t>天明中学校</t>
    <rPh sb="0" eb="2">
      <t>テンメイ</t>
    </rPh>
    <phoneticPr fontId="2"/>
  </si>
  <si>
    <t>熊本県熊本市奥古閑町2146-1</t>
    <rPh sb="0" eb="10">
      <t>８６１－４１２５</t>
    </rPh>
    <phoneticPr fontId="24"/>
  </si>
  <si>
    <t>096-223-0038</t>
  </si>
  <si>
    <t>096-223-0283</t>
  </si>
  <si>
    <t>jun481231@gmail.com</t>
    <phoneticPr fontId="24"/>
  </si>
  <si>
    <t>木原潤一郎</t>
    <rPh sb="0" eb="2">
      <t>キハラ</t>
    </rPh>
    <rPh sb="2" eb="5">
      <t>ジュンイチロウ</t>
    </rPh>
    <phoneticPr fontId="2"/>
  </si>
  <si>
    <t>090-7395-1101</t>
    <phoneticPr fontId="1"/>
  </si>
  <si>
    <t>西岡　努</t>
    <rPh sb="0" eb="2">
      <t>ニシオカ</t>
    </rPh>
    <rPh sb="3" eb="4">
      <t>ツトム</t>
    </rPh>
    <phoneticPr fontId="1"/>
  </si>
  <si>
    <t>090-8765-9670</t>
    <phoneticPr fontId="1"/>
  </si>
  <si>
    <t>861-4133</t>
    <phoneticPr fontId="24"/>
  </si>
  <si>
    <t>力合中学校サッカー部</t>
    <rPh sb="0" eb="2">
      <t>リキゴウ</t>
    </rPh>
    <rPh sb="2" eb="5">
      <t>チュウガッコウ</t>
    </rPh>
    <rPh sb="9" eb="10">
      <t>ブ</t>
    </rPh>
    <phoneticPr fontId="24"/>
  </si>
  <si>
    <t>熊本県熊本市南区島町5-8-1</t>
    <rPh sb="0" eb="3">
      <t>クマモトケン</t>
    </rPh>
    <rPh sb="3" eb="6">
      <t>クマモトシ</t>
    </rPh>
    <rPh sb="6" eb="8">
      <t>ミナミク</t>
    </rPh>
    <rPh sb="8" eb="10">
      <t>シママチ</t>
    </rPh>
    <phoneticPr fontId="24"/>
  </si>
  <si>
    <t>096-358-6454</t>
    <phoneticPr fontId="24"/>
  </si>
  <si>
    <t>096-358-6487</t>
    <phoneticPr fontId="24"/>
  </si>
  <si>
    <t>moaissjp@yahoo.co.jp</t>
    <phoneticPr fontId="24"/>
  </si>
  <si>
    <t>坂本正二</t>
    <rPh sb="0" eb="2">
      <t>サカモト</t>
    </rPh>
    <rPh sb="2" eb="4">
      <t>ショウジ</t>
    </rPh>
    <phoneticPr fontId="24"/>
  </si>
  <si>
    <t>090-9561-9239</t>
    <phoneticPr fontId="24"/>
  </si>
  <si>
    <t>舛田大生</t>
    <rPh sb="0" eb="2">
      <t>マスダ</t>
    </rPh>
    <rPh sb="2" eb="3">
      <t>オオ</t>
    </rPh>
    <rPh sb="3" eb="4">
      <t>イ</t>
    </rPh>
    <phoneticPr fontId="24"/>
  </si>
  <si>
    <t>090-8393-5930</t>
    <phoneticPr fontId="24"/>
  </si>
  <si>
    <t>861-4154</t>
    <phoneticPr fontId="1"/>
  </si>
  <si>
    <t>富合中学校</t>
    <rPh sb="0" eb="2">
      <t>トミアイ</t>
    </rPh>
    <rPh sb="2" eb="5">
      <t>チュウガッコウ</t>
    </rPh>
    <phoneticPr fontId="24"/>
  </si>
  <si>
    <t>熊本県熊本市南区富合町平原56</t>
    <rPh sb="0" eb="3">
      <t>クマモトケン</t>
    </rPh>
    <rPh sb="3" eb="6">
      <t>クマモトシ</t>
    </rPh>
    <rPh sb="6" eb="8">
      <t>ミナミク</t>
    </rPh>
    <rPh sb="8" eb="11">
      <t>トミアイマチ</t>
    </rPh>
    <rPh sb="11" eb="13">
      <t>ヒラハラ</t>
    </rPh>
    <phoneticPr fontId="1"/>
  </si>
  <si>
    <t>096-357-4343</t>
    <phoneticPr fontId="1"/>
  </si>
  <si>
    <t>096-357-4344</t>
    <phoneticPr fontId="1"/>
  </si>
  <si>
    <t>sakatchi74@gmail.com</t>
    <phoneticPr fontId="24"/>
  </si>
  <si>
    <t>坂梨彰寛</t>
    <rPh sb="0" eb="2">
      <t>サカナシ</t>
    </rPh>
    <rPh sb="2" eb="3">
      <t>アキラ</t>
    </rPh>
    <rPh sb="3" eb="4">
      <t>ヒロシ</t>
    </rPh>
    <phoneticPr fontId="3"/>
  </si>
  <si>
    <t>090-4484-9495</t>
    <phoneticPr fontId="24"/>
  </si>
  <si>
    <t>861-4172</t>
    <phoneticPr fontId="1"/>
  </si>
  <si>
    <t>ソレッソ熊本</t>
  </si>
  <si>
    <t>熊本県熊本市南区御幸笛田５丁目7-73</t>
    <rPh sb="0" eb="3">
      <t>クマモトケン</t>
    </rPh>
    <rPh sb="3" eb="6">
      <t>クマモトシ</t>
    </rPh>
    <rPh sb="6" eb="8">
      <t>ミナミク</t>
    </rPh>
    <rPh sb="8" eb="10">
      <t>ミユキ</t>
    </rPh>
    <rPh sb="10" eb="12">
      <t>フエダ</t>
    </rPh>
    <rPh sb="13" eb="15">
      <t>チョウメ</t>
    </rPh>
    <phoneticPr fontId="1"/>
  </si>
  <si>
    <t>090-9590-4664</t>
    <phoneticPr fontId="1"/>
  </si>
  <si>
    <t>096-368-5100</t>
  </si>
  <si>
    <t>sorriso714@yahoo.co.jp</t>
  </si>
  <si>
    <t>広川龍介</t>
    <rPh sb="0" eb="2">
      <t>ヒロカワ</t>
    </rPh>
    <rPh sb="2" eb="4">
      <t>リュウスケ</t>
    </rPh>
    <phoneticPr fontId="2"/>
  </si>
  <si>
    <t>090-9590-4664</t>
  </si>
  <si>
    <t>田上成希</t>
    <rPh sb="0" eb="2">
      <t>タノウエ</t>
    </rPh>
    <rPh sb="2" eb="4">
      <t>ナルキ</t>
    </rPh>
    <phoneticPr fontId="2"/>
  </si>
  <si>
    <t>090-7459-0797</t>
  </si>
  <si>
    <t>柳瀬潤平</t>
    <rPh sb="0" eb="1">
      <t>ヤナギ</t>
    </rPh>
    <rPh sb="1" eb="2">
      <t>セ</t>
    </rPh>
    <rPh sb="2" eb="3">
      <t>ジュン</t>
    </rPh>
    <rPh sb="3" eb="4">
      <t>タイ</t>
    </rPh>
    <phoneticPr fontId="1"/>
  </si>
  <si>
    <t>080-1714-9141</t>
    <phoneticPr fontId="1"/>
  </si>
  <si>
    <t>861-5525</t>
    <phoneticPr fontId="1"/>
  </si>
  <si>
    <t>シャルムFC熊本</t>
  </si>
  <si>
    <t>熊本県熊本市北区徳王1-6-52 ＴＫＵぷらざ1Ｆ</t>
    <rPh sb="0" eb="10">
      <t>８６１－５５２５</t>
    </rPh>
    <phoneticPr fontId="1"/>
  </si>
  <si>
    <t>096-326-3121</t>
    <phoneticPr fontId="1"/>
  </si>
  <si>
    <t>096-326-3148</t>
  </si>
  <si>
    <t>s.harada713@gmail.com</t>
    <phoneticPr fontId="1"/>
  </si>
  <si>
    <t>原田茂浩</t>
    <rPh sb="0" eb="2">
      <t>ハラダ</t>
    </rPh>
    <rPh sb="2" eb="4">
      <t>シゲヒロ</t>
    </rPh>
    <phoneticPr fontId="1"/>
  </si>
  <si>
    <t>090-2398-9577</t>
    <phoneticPr fontId="1"/>
  </si>
  <si>
    <t>浦谷俊希</t>
    <rPh sb="0" eb="2">
      <t>ウラタニ</t>
    </rPh>
    <rPh sb="2" eb="4">
      <t>トシキ</t>
    </rPh>
    <phoneticPr fontId="1"/>
  </si>
  <si>
    <t>080-8393-3302</t>
    <phoneticPr fontId="1"/>
  </si>
  <si>
    <t>861-8029</t>
    <phoneticPr fontId="1"/>
  </si>
  <si>
    <t>FCクラッキ</t>
  </si>
  <si>
    <t>熊本県熊本市東区西原3丁目4-22</t>
    <rPh sb="0" eb="3">
      <t>クマモトケン</t>
    </rPh>
    <rPh sb="3" eb="6">
      <t>クマモトシ</t>
    </rPh>
    <rPh sb="6" eb="8">
      <t>ヒガシク</t>
    </rPh>
    <rPh sb="8" eb="10">
      <t>ニシハラ</t>
    </rPh>
    <rPh sb="11" eb="13">
      <t>チョウメ</t>
    </rPh>
    <phoneticPr fontId="1"/>
  </si>
  <si>
    <t>096-285-4649</t>
  </si>
  <si>
    <t>shikao@uma.bbiq.jp</t>
  </si>
  <si>
    <t>鹿尾英司</t>
    <rPh sb="0" eb="1">
      <t>シカ</t>
    </rPh>
    <rPh sb="1" eb="2">
      <t>オ</t>
    </rPh>
    <rPh sb="2" eb="4">
      <t>ヒデシ</t>
    </rPh>
    <phoneticPr fontId="3"/>
  </si>
  <si>
    <t>090-7463-1369</t>
  </si>
  <si>
    <t>861-8038</t>
    <phoneticPr fontId="1"/>
  </si>
  <si>
    <t>アルバランシア熊本</t>
    <phoneticPr fontId="1"/>
  </si>
  <si>
    <t>熊本県熊本市東区長嶺東6-1-7</t>
    <rPh sb="0" eb="11">
      <t>８６１－８０３８</t>
    </rPh>
    <phoneticPr fontId="1"/>
  </si>
  <si>
    <t>096-349-6430</t>
    <phoneticPr fontId="1"/>
  </si>
  <si>
    <t>096-349-6431</t>
  </si>
  <si>
    <t>albarancia-kumamoto@yahoo.co.jp</t>
    <phoneticPr fontId="24"/>
  </si>
  <si>
    <t>森尾祐次</t>
    <phoneticPr fontId="1"/>
  </si>
  <si>
    <t>090-1343-6946</t>
    <phoneticPr fontId="1"/>
  </si>
  <si>
    <t>861-8039</t>
    <phoneticPr fontId="1"/>
  </si>
  <si>
    <t>長嶺中学校サッカー部</t>
    <rPh sb="0" eb="2">
      <t>ナガミネ</t>
    </rPh>
    <rPh sb="2" eb="5">
      <t>チュウガッコウ</t>
    </rPh>
    <rPh sb="9" eb="10">
      <t>ブ</t>
    </rPh>
    <phoneticPr fontId="1"/>
  </si>
  <si>
    <t>熊本県熊本市東区長嶺南7-21-10</t>
    <rPh sb="0" eb="3">
      <t>クマモトケン</t>
    </rPh>
    <rPh sb="3" eb="6">
      <t>クマモトシ</t>
    </rPh>
    <rPh sb="6" eb="8">
      <t>ヒガシク</t>
    </rPh>
    <rPh sb="8" eb="10">
      <t>ナガミネ</t>
    </rPh>
    <rPh sb="10" eb="11">
      <t>ミナミ</t>
    </rPh>
    <phoneticPr fontId="1"/>
  </si>
  <si>
    <t>096-368-9926</t>
    <phoneticPr fontId="1"/>
  </si>
  <si>
    <t>096-368-9936</t>
    <phoneticPr fontId="1"/>
  </si>
  <si>
    <t>football2012kumamoto@yahoo.co.jp</t>
    <phoneticPr fontId="1"/>
  </si>
  <si>
    <t>堀　光晴</t>
    <rPh sb="0" eb="1">
      <t>ホリ</t>
    </rPh>
    <rPh sb="2" eb="4">
      <t>ミツハル</t>
    </rPh>
    <phoneticPr fontId="1"/>
  </si>
  <si>
    <t>090-1873-2463</t>
    <phoneticPr fontId="1"/>
  </si>
  <si>
    <t>熊本YMCA FC</t>
    <phoneticPr fontId="1"/>
  </si>
  <si>
    <t>熊本県熊本市東区長嶺南3-1-107</t>
    <rPh sb="0" eb="11">
      <t>８６１－８０３９</t>
    </rPh>
    <phoneticPr fontId="1"/>
  </si>
  <si>
    <t>096-385-0676</t>
  </si>
  <si>
    <t>096-385-0649</t>
  </si>
  <si>
    <t>Shota.Tokunaga@kumamoto-ymca.org</t>
  </si>
  <si>
    <t>徳永祥太</t>
    <rPh sb="0" eb="2">
      <t>トクナガ</t>
    </rPh>
    <rPh sb="2" eb="4">
      <t>ショウタ</t>
    </rPh>
    <phoneticPr fontId="2"/>
  </si>
  <si>
    <t>090-5485-1969</t>
  </si>
  <si>
    <t>水田祐輔</t>
    <rPh sb="0" eb="2">
      <t>ミズタ</t>
    </rPh>
    <rPh sb="2" eb="4">
      <t>ユウスケ</t>
    </rPh>
    <phoneticPr fontId="2"/>
  </si>
  <si>
    <t>090-5733-3388</t>
  </si>
  <si>
    <t>861-8043</t>
    <phoneticPr fontId="1"/>
  </si>
  <si>
    <t>エンフレンテ熊本</t>
    <phoneticPr fontId="24"/>
  </si>
  <si>
    <t>熊本県熊本市東区戸島西7-3-20</t>
    <rPh sb="0" eb="11">
      <t>８６１－８０４３</t>
    </rPh>
    <phoneticPr fontId="1"/>
  </si>
  <si>
    <t>096-227-7505</t>
  </si>
  <si>
    <t>096-227-7506</t>
  </si>
  <si>
    <t>RSC26353@nifty.com</t>
  </si>
  <si>
    <t>工藤幸輝</t>
    <rPh sb="0" eb="2">
      <t>クドウ</t>
    </rPh>
    <rPh sb="2" eb="3">
      <t>コウ</t>
    </rPh>
    <rPh sb="3" eb="4">
      <t>テル</t>
    </rPh>
    <phoneticPr fontId="2"/>
  </si>
  <si>
    <t>岩本翔太</t>
    <rPh sb="0" eb="2">
      <t>イワモト</t>
    </rPh>
    <rPh sb="2" eb="4">
      <t>ショウタ</t>
    </rPh>
    <phoneticPr fontId="2"/>
  </si>
  <si>
    <t>090-5386-5537</t>
  </si>
  <si>
    <t>861-8045</t>
    <phoneticPr fontId="1"/>
  </si>
  <si>
    <t>アルマラッゾ熊本</t>
    <rPh sb="6" eb="8">
      <t>クマモト</t>
    </rPh>
    <phoneticPr fontId="2"/>
  </si>
  <si>
    <t>熊本県熊本市東区小山2丁目20-100　203</t>
    <rPh sb="0" eb="10">
      <t>861-8045</t>
    </rPh>
    <rPh sb="11" eb="13">
      <t>チョウメ</t>
    </rPh>
    <phoneticPr fontId="1"/>
  </si>
  <si>
    <t>090-4344-6332</t>
    <phoneticPr fontId="24"/>
  </si>
  <si>
    <t>096-285-7640</t>
    <phoneticPr fontId="24"/>
  </si>
  <si>
    <t>fcalmalazo_1@ivy.ocn.ne.jp</t>
  </si>
  <si>
    <t>角田　亮</t>
    <rPh sb="0" eb="2">
      <t>カクタ</t>
    </rPh>
    <rPh sb="3" eb="4">
      <t>リョウ</t>
    </rPh>
    <phoneticPr fontId="2"/>
  </si>
  <si>
    <t>090-4344-6332</t>
  </si>
  <si>
    <t>東　賢太郎</t>
    <rPh sb="0" eb="1">
      <t>ヒガシ</t>
    </rPh>
    <rPh sb="2" eb="5">
      <t>ケンタロウ</t>
    </rPh>
    <phoneticPr fontId="1"/>
  </si>
  <si>
    <t>090-5489-3966</t>
    <phoneticPr fontId="1"/>
  </si>
  <si>
    <t>861-8064</t>
    <phoneticPr fontId="24"/>
  </si>
  <si>
    <t>BOASORTE.FC</t>
    <phoneticPr fontId="24"/>
  </si>
  <si>
    <t>熊本県熊本市北区八景水谷３丁目3-153</t>
    <rPh sb="0" eb="12">
      <t>８６１－８０６４</t>
    </rPh>
    <rPh sb="13" eb="15">
      <t>チョウメ</t>
    </rPh>
    <phoneticPr fontId="24"/>
  </si>
  <si>
    <t>096-346-7846</t>
    <phoneticPr fontId="24"/>
  </si>
  <si>
    <t>puente20131412@gmail.com</t>
    <phoneticPr fontId="24"/>
  </si>
  <si>
    <t>中西済仁</t>
    <rPh sb="0" eb="2">
      <t>ナカニシ</t>
    </rPh>
    <rPh sb="2" eb="3">
      <t>サイ</t>
    </rPh>
    <rPh sb="3" eb="4">
      <t>ジン</t>
    </rPh>
    <phoneticPr fontId="24"/>
  </si>
  <si>
    <t>080-1766-5219</t>
    <phoneticPr fontId="24"/>
  </si>
  <si>
    <t>吉田裕二</t>
    <rPh sb="0" eb="2">
      <t>ヨシダ</t>
    </rPh>
    <rPh sb="2" eb="4">
      <t>ユウジ</t>
    </rPh>
    <phoneticPr fontId="24"/>
  </si>
  <si>
    <t>090-6426-6705</t>
    <phoneticPr fontId="24"/>
  </si>
  <si>
    <t>861-8068</t>
    <phoneticPr fontId="1"/>
  </si>
  <si>
    <t>フォルテF.C</t>
    <phoneticPr fontId="1"/>
  </si>
  <si>
    <t>熊本県熊本市清水万石4-7-1-302</t>
    <rPh sb="0" eb="10">
      <t>８６１－８０６８</t>
    </rPh>
    <phoneticPr fontId="1"/>
  </si>
  <si>
    <t>096-346-0018</t>
    <phoneticPr fontId="1"/>
  </si>
  <si>
    <t>forte_fc_kumamoto@yahoo.co.jp</t>
    <phoneticPr fontId="1"/>
  </si>
  <si>
    <t>緒方光彦</t>
    <rPh sb="0" eb="2">
      <t>オガタ</t>
    </rPh>
    <rPh sb="2" eb="4">
      <t>ミツヒコ</t>
    </rPh>
    <phoneticPr fontId="1"/>
  </si>
  <si>
    <t>090-2507-7100</t>
    <phoneticPr fontId="1"/>
  </si>
  <si>
    <t>池本欣生</t>
    <rPh sb="0" eb="2">
      <t>イケモト</t>
    </rPh>
    <rPh sb="2" eb="4">
      <t>ヨシオ</t>
    </rPh>
    <phoneticPr fontId="1"/>
  </si>
  <si>
    <t>080-2718-0657</t>
    <phoneticPr fontId="1"/>
  </si>
  <si>
    <t>861-8075</t>
    <phoneticPr fontId="1"/>
  </si>
  <si>
    <t>清水中学校サッカー部</t>
    <rPh sb="0" eb="2">
      <t>シミズ</t>
    </rPh>
    <rPh sb="2" eb="5">
      <t>チュウガッコウ</t>
    </rPh>
    <rPh sb="9" eb="10">
      <t>ブ</t>
    </rPh>
    <phoneticPr fontId="1"/>
  </si>
  <si>
    <t>熊本県熊本市清水新地２丁目3-1</t>
    <rPh sb="0" eb="10">
      <t>８６１－８０７５</t>
    </rPh>
    <rPh sb="11" eb="13">
      <t>チョウメ</t>
    </rPh>
    <phoneticPr fontId="1"/>
  </si>
  <si>
    <t>096-345-2753</t>
    <phoneticPr fontId="1"/>
  </si>
  <si>
    <t>096-345-2758</t>
    <phoneticPr fontId="1"/>
  </si>
  <si>
    <t>ip.gijutu@gmail.com</t>
    <phoneticPr fontId="24"/>
  </si>
  <si>
    <t>松永優三</t>
    <rPh sb="0" eb="2">
      <t>マツナガ</t>
    </rPh>
    <rPh sb="2" eb="3">
      <t>ユウ</t>
    </rPh>
    <rPh sb="3" eb="4">
      <t>サン</t>
    </rPh>
    <phoneticPr fontId="1"/>
  </si>
  <si>
    <t>090-4358-9994</t>
    <phoneticPr fontId="1"/>
  </si>
  <si>
    <t>岩波一平</t>
    <rPh sb="0" eb="2">
      <t>イワナミ</t>
    </rPh>
    <rPh sb="2" eb="4">
      <t>イッペイ</t>
    </rPh>
    <phoneticPr fontId="1"/>
  </si>
  <si>
    <t>090-5284-6780</t>
    <phoneticPr fontId="1"/>
  </si>
  <si>
    <t>FC．CONQUESTA</t>
  </si>
  <si>
    <t>熊本県熊本市北区清水新地4-7-67</t>
    <rPh sb="0" eb="12">
      <t>８６１－８０７５</t>
    </rPh>
    <phoneticPr fontId="1"/>
  </si>
  <si>
    <t>096-345-7025</t>
    <phoneticPr fontId="1"/>
  </si>
  <si>
    <t>096-345-7025</t>
  </si>
  <si>
    <t>espada.fc-06@docomo.ne.jp</t>
  </si>
  <si>
    <t>島村征志</t>
    <rPh sb="0" eb="2">
      <t>シマムラ</t>
    </rPh>
    <rPh sb="2" eb="4">
      <t>マサシ</t>
    </rPh>
    <phoneticPr fontId="1"/>
  </si>
  <si>
    <t>862-0912</t>
    <phoneticPr fontId="1"/>
  </si>
  <si>
    <t>太陽SC熊本</t>
  </si>
  <si>
    <t>熊本県熊本市東区錦ケ丘5-19</t>
    <rPh sb="0" eb="3">
      <t>クマモトケン</t>
    </rPh>
    <rPh sb="3" eb="6">
      <t>クマモトシ</t>
    </rPh>
    <rPh sb="6" eb="8">
      <t>ヒガシク</t>
    </rPh>
    <rPh sb="8" eb="11">
      <t>ニシキガオカ</t>
    </rPh>
    <phoneticPr fontId="1"/>
  </si>
  <si>
    <t>096-360-8889</t>
  </si>
  <si>
    <t>096-360-8899</t>
  </si>
  <si>
    <t>kumamoto2@taiyo-sports.com</t>
  </si>
  <si>
    <t>大野　良</t>
    <rPh sb="0" eb="2">
      <t>オオノ</t>
    </rPh>
    <rPh sb="3" eb="4">
      <t>リョウ</t>
    </rPh>
    <phoneticPr fontId="2"/>
  </si>
  <si>
    <t>090-7371-1261</t>
  </si>
  <si>
    <t>下小牧正登</t>
    <rPh sb="0" eb="1">
      <t>シタ</t>
    </rPh>
    <rPh sb="1" eb="3">
      <t>コマキ</t>
    </rPh>
    <rPh sb="3" eb="4">
      <t>マサ</t>
    </rPh>
    <rPh sb="4" eb="5">
      <t>ノボ</t>
    </rPh>
    <phoneticPr fontId="1"/>
  </si>
  <si>
    <t>090-8623-4737</t>
    <phoneticPr fontId="1"/>
  </si>
  <si>
    <t>上野　諒</t>
    <rPh sb="0" eb="2">
      <t>ウエノ</t>
    </rPh>
    <rPh sb="3" eb="4">
      <t>リョウ</t>
    </rPh>
    <phoneticPr fontId="1"/>
  </si>
  <si>
    <t>080-1756-8799</t>
    <phoneticPr fontId="1"/>
  </si>
  <si>
    <t>862-0924</t>
    <phoneticPr fontId="1"/>
  </si>
  <si>
    <t>帯山中学校サッカー部</t>
    <rPh sb="0" eb="1">
      <t>オビ</t>
    </rPh>
    <rPh sb="1" eb="2">
      <t>ヤマ</t>
    </rPh>
    <rPh sb="2" eb="5">
      <t>チュウガッコウ</t>
    </rPh>
    <phoneticPr fontId="2"/>
  </si>
  <si>
    <t>熊本県熊本市中央区帯山１丁目35番32号</t>
    <rPh sb="0" eb="3">
      <t>クマモトケン</t>
    </rPh>
    <rPh sb="3" eb="6">
      <t>クマモトシ</t>
    </rPh>
    <rPh sb="6" eb="9">
      <t>チュウオウク</t>
    </rPh>
    <rPh sb="9" eb="11">
      <t>オビヤマ</t>
    </rPh>
    <rPh sb="12" eb="14">
      <t>チョウメ</t>
    </rPh>
    <rPh sb="16" eb="17">
      <t>バン</t>
    </rPh>
    <rPh sb="19" eb="20">
      <t>ゴウ</t>
    </rPh>
    <phoneticPr fontId="1"/>
  </si>
  <si>
    <t>096-383-1288</t>
  </si>
  <si>
    <t>096-383-1349</t>
  </si>
  <si>
    <t>川上治久</t>
    <rPh sb="0" eb="2">
      <t>カワカミ</t>
    </rPh>
    <rPh sb="2" eb="4">
      <t>ハルヒサ</t>
    </rPh>
    <phoneticPr fontId="2"/>
  </si>
  <si>
    <t>080-5200-1599</t>
  </si>
  <si>
    <t>茂利良公</t>
    <rPh sb="0" eb="1">
      <t>シゲ</t>
    </rPh>
    <rPh sb="2" eb="3">
      <t>リョウ</t>
    </rPh>
    <rPh sb="3" eb="4">
      <t>コウ</t>
    </rPh>
    <phoneticPr fontId="2"/>
  </si>
  <si>
    <t>090-8626-8811</t>
  </si>
  <si>
    <t>862-0941</t>
    <phoneticPr fontId="24"/>
  </si>
  <si>
    <t>熊本市立出水中学校</t>
    <rPh sb="0" eb="2">
      <t>クマモト</t>
    </rPh>
    <rPh sb="2" eb="4">
      <t>シリツ</t>
    </rPh>
    <rPh sb="4" eb="6">
      <t>イズミ</t>
    </rPh>
    <rPh sb="6" eb="9">
      <t>チュウガッコウ</t>
    </rPh>
    <phoneticPr fontId="24"/>
  </si>
  <si>
    <t>熊本県熊本市中央区出水5丁目3-1</t>
    <phoneticPr fontId="24"/>
  </si>
  <si>
    <t>096-371-2277</t>
  </si>
  <si>
    <t>096-371-2296</t>
    <phoneticPr fontId="24"/>
  </si>
  <si>
    <t>rararasheen06@yahoo.co.jp</t>
    <phoneticPr fontId="24"/>
  </si>
  <si>
    <t>鐘ヶ江康裕</t>
    <rPh sb="0" eb="3">
      <t>カネガエ</t>
    </rPh>
    <rPh sb="3" eb="5">
      <t>ヤスヒロ</t>
    </rPh>
    <phoneticPr fontId="2"/>
  </si>
  <si>
    <t>090-7167-4414</t>
    <phoneticPr fontId="24"/>
  </si>
  <si>
    <t>松下涼太</t>
    <rPh sb="0" eb="2">
      <t>マツシタ</t>
    </rPh>
    <rPh sb="2" eb="4">
      <t>リョウタ</t>
    </rPh>
    <phoneticPr fontId="2"/>
  </si>
  <si>
    <t>090-5342-5722</t>
    <phoneticPr fontId="24"/>
  </si>
  <si>
    <t>862-0969</t>
    <phoneticPr fontId="1"/>
  </si>
  <si>
    <t>アムソウルFC熊本</t>
    <rPh sb="7" eb="9">
      <t>クマモト</t>
    </rPh>
    <phoneticPr fontId="2"/>
  </si>
  <si>
    <t>869-0969</t>
    <phoneticPr fontId="1"/>
  </si>
  <si>
    <t>熊本県熊本市南区良町5-3-98</t>
    <rPh sb="0" eb="3">
      <t>クマモトケン</t>
    </rPh>
    <rPh sb="3" eb="6">
      <t>クマモトシ</t>
    </rPh>
    <rPh sb="6" eb="8">
      <t>ミナミク</t>
    </rPh>
    <rPh sb="8" eb="10">
      <t>ヤヤマチ</t>
    </rPh>
    <phoneticPr fontId="1"/>
  </si>
  <si>
    <t>096-370-1570</t>
  </si>
  <si>
    <t>as@ame-soul.com</t>
  </si>
  <si>
    <t>井上孝志</t>
    <rPh sb="0" eb="2">
      <t>イノウエ</t>
    </rPh>
    <rPh sb="2" eb="4">
      <t>タカシ</t>
    </rPh>
    <phoneticPr fontId="2"/>
  </si>
  <si>
    <t>090-2516-6884</t>
  </si>
  <si>
    <t>863-0001</t>
    <phoneticPr fontId="24"/>
  </si>
  <si>
    <t>本渡中学校サッカー部</t>
    <rPh sb="0" eb="2">
      <t>ホンド</t>
    </rPh>
    <rPh sb="2" eb="5">
      <t>チュウガッコウ</t>
    </rPh>
    <phoneticPr fontId="2"/>
  </si>
  <si>
    <t>熊本県天草市本渡町広瀬５番地110</t>
    <rPh sb="0" eb="11">
      <t>863-0001</t>
    </rPh>
    <rPh sb="12" eb="14">
      <t>バンチ</t>
    </rPh>
    <phoneticPr fontId="24"/>
  </si>
  <si>
    <t>0969-23-4340</t>
    <phoneticPr fontId="24"/>
  </si>
  <si>
    <t>0969-23-4241</t>
    <phoneticPr fontId="24"/>
  </si>
  <si>
    <t>hondo@city-amakusa.ed.jp</t>
    <phoneticPr fontId="24"/>
  </si>
  <si>
    <t>志水英介</t>
    <rPh sb="0" eb="2">
      <t>シミズ</t>
    </rPh>
    <rPh sb="2" eb="4">
      <t>エイスケ</t>
    </rPh>
    <phoneticPr fontId="24"/>
  </si>
  <si>
    <t>090-7385-7840</t>
    <phoneticPr fontId="24"/>
  </si>
  <si>
    <t>志賀哲朗</t>
    <rPh sb="0" eb="2">
      <t>シガ</t>
    </rPh>
    <rPh sb="2" eb="4">
      <t>テツロウ</t>
    </rPh>
    <phoneticPr fontId="24"/>
  </si>
  <si>
    <t>090-5289-3709</t>
    <phoneticPr fontId="24"/>
  </si>
  <si>
    <t>863-0043</t>
    <phoneticPr fontId="24"/>
  </si>
  <si>
    <t>稜南中学校</t>
    <rPh sb="2" eb="5">
      <t>チュウガッコウ</t>
    </rPh>
    <phoneticPr fontId="24"/>
  </si>
  <si>
    <t>熊本県天草市亀場町亀川1425番地</t>
    <rPh sb="0" eb="11">
      <t>８６３－００４３</t>
    </rPh>
    <rPh sb="15" eb="17">
      <t>バンチ</t>
    </rPh>
    <phoneticPr fontId="24"/>
  </si>
  <si>
    <t>0969-23-9966</t>
    <phoneticPr fontId="24"/>
  </si>
  <si>
    <t>0969-23-8151</t>
    <phoneticPr fontId="24"/>
  </si>
  <si>
    <t>ryonan@city-amakusa.sd.jp</t>
    <phoneticPr fontId="24"/>
  </si>
  <si>
    <t>舩元直哉</t>
    <rPh sb="0" eb="1">
      <t>フネ</t>
    </rPh>
    <rPh sb="1" eb="2">
      <t>モト</t>
    </rPh>
    <rPh sb="2" eb="4">
      <t>ナオヤ</t>
    </rPh>
    <phoneticPr fontId="24"/>
  </si>
  <si>
    <t>杉尾克彦</t>
    <rPh sb="0" eb="2">
      <t>スギオ</t>
    </rPh>
    <rPh sb="2" eb="4">
      <t>カツヒコ</t>
    </rPh>
    <phoneticPr fontId="24"/>
  </si>
  <si>
    <t>080-2770-0589</t>
    <phoneticPr fontId="24"/>
  </si>
  <si>
    <t>嶋尾俊輝</t>
    <rPh sb="0" eb="2">
      <t>シマオ</t>
    </rPh>
    <rPh sb="2" eb="3">
      <t>トシ</t>
    </rPh>
    <rPh sb="3" eb="4">
      <t>キ</t>
    </rPh>
    <phoneticPr fontId="24"/>
  </si>
  <si>
    <t>090-8761-9913</t>
    <phoneticPr fontId="24"/>
  </si>
  <si>
    <t>863-2503</t>
    <phoneticPr fontId="24"/>
  </si>
  <si>
    <t>苓北中学校サッカー部</t>
    <rPh sb="0" eb="2">
      <t>レイホク</t>
    </rPh>
    <rPh sb="2" eb="5">
      <t>チュウガッコウ</t>
    </rPh>
    <rPh sb="9" eb="10">
      <t>ブ</t>
    </rPh>
    <phoneticPr fontId="24"/>
  </si>
  <si>
    <t>熊本県天草郡苓北町志岐294-4</t>
    <rPh sb="0" eb="11">
      <t>８６３－２５０３</t>
    </rPh>
    <phoneticPr fontId="24"/>
  </si>
  <si>
    <t>0969-35-0035</t>
    <phoneticPr fontId="24"/>
  </si>
  <si>
    <t>0969-35-0437</t>
    <phoneticPr fontId="24"/>
  </si>
  <si>
    <t>reihoku-jhtr@reihoku-tkumamoto-sgn.jp</t>
    <phoneticPr fontId="24"/>
  </si>
  <si>
    <t>864-0032</t>
    <phoneticPr fontId="1"/>
  </si>
  <si>
    <t>荒尾フットボールクラブ</t>
    <phoneticPr fontId="1"/>
  </si>
  <si>
    <t>熊本県荒尾市増永919-3</t>
    <rPh sb="0" eb="8">
      <t>８６４－００３２</t>
    </rPh>
    <phoneticPr fontId="1"/>
  </si>
  <si>
    <t>0968-62-6786</t>
    <phoneticPr fontId="1"/>
  </si>
  <si>
    <t>kumamototamanafc@live.jp</t>
    <phoneticPr fontId="1"/>
  </si>
  <si>
    <t>島村憲明</t>
    <rPh sb="0" eb="2">
      <t>シマムラ</t>
    </rPh>
    <rPh sb="2" eb="4">
      <t>ケンメイ</t>
    </rPh>
    <phoneticPr fontId="1"/>
  </si>
  <si>
    <t>090-4986-9696</t>
    <phoneticPr fontId="1"/>
  </si>
  <si>
    <t>宮崎崇人</t>
    <rPh sb="0" eb="2">
      <t>ミヤザキ</t>
    </rPh>
    <rPh sb="2" eb="4">
      <t>ムネヒト</t>
    </rPh>
    <phoneticPr fontId="1"/>
  </si>
  <si>
    <t>080-5249-1763</t>
    <phoneticPr fontId="1"/>
  </si>
  <si>
    <t>山代　進</t>
    <rPh sb="0" eb="2">
      <t>ヤマシロ</t>
    </rPh>
    <rPh sb="3" eb="4">
      <t>ススム</t>
    </rPh>
    <phoneticPr fontId="1"/>
  </si>
  <si>
    <t>070-6593-4382</t>
    <phoneticPr fontId="1"/>
  </si>
  <si>
    <t>865-0006</t>
    <phoneticPr fontId="1"/>
  </si>
  <si>
    <t>太陽SC熊本玉名</t>
    <phoneticPr fontId="23"/>
  </si>
  <si>
    <t>熊本県玉名市両迫間635-1</t>
    <rPh sb="0" eb="9">
      <t>８６５－０００６</t>
    </rPh>
    <phoneticPr fontId="1"/>
  </si>
  <si>
    <t>0968-72-0067</t>
    <phoneticPr fontId="1"/>
  </si>
  <si>
    <t>0968-72-0068</t>
  </si>
  <si>
    <t>kumamototamana@taiyo-sports.com</t>
  </si>
  <si>
    <t>岡崎祐造</t>
    <rPh sb="0" eb="2">
      <t>オカザキ</t>
    </rPh>
    <rPh sb="2" eb="4">
      <t>ユウゾウ</t>
    </rPh>
    <phoneticPr fontId="1"/>
  </si>
  <si>
    <t>865-0041</t>
    <phoneticPr fontId="24"/>
  </si>
  <si>
    <t>玉南中学校サッカー部</t>
    <rPh sb="0" eb="2">
      <t>ギョクナン</t>
    </rPh>
    <rPh sb="2" eb="5">
      <t>チュウガッコウ</t>
    </rPh>
    <rPh sb="9" eb="10">
      <t>ブ</t>
    </rPh>
    <phoneticPr fontId="24"/>
  </si>
  <si>
    <t>熊本県玉名市伊倉北方2636</t>
    <rPh sb="0" eb="10">
      <t>865-0041</t>
    </rPh>
    <phoneticPr fontId="24"/>
  </si>
  <si>
    <t>0968-73-3171</t>
    <phoneticPr fontId="24"/>
  </si>
  <si>
    <t>0968-73-3172</t>
    <phoneticPr fontId="24"/>
  </si>
  <si>
    <t>gyokunan-jh@tsubaki.higo.ed.jp</t>
    <phoneticPr fontId="24"/>
  </si>
  <si>
    <t>山村將文</t>
    <rPh sb="0" eb="2">
      <t>ヤマムラ</t>
    </rPh>
    <rPh sb="2" eb="3">
      <t>ショウ</t>
    </rPh>
    <rPh sb="3" eb="4">
      <t>フミ</t>
    </rPh>
    <phoneticPr fontId="24"/>
  </si>
  <si>
    <t>090-3074-0649</t>
    <phoneticPr fontId="24"/>
  </si>
  <si>
    <t>西村敏也</t>
    <rPh sb="0" eb="2">
      <t>ニシムラ</t>
    </rPh>
    <rPh sb="2" eb="4">
      <t>トシヤ</t>
    </rPh>
    <phoneticPr fontId="24"/>
  </si>
  <si>
    <t>866-0006</t>
    <phoneticPr fontId="24"/>
  </si>
  <si>
    <t>八代市立第七中学校サッカー部</t>
    <phoneticPr fontId="24"/>
  </si>
  <si>
    <t>熊本県八代市郡築七番町41-2</t>
    <phoneticPr fontId="24"/>
  </si>
  <si>
    <t>0965-37-0138</t>
    <phoneticPr fontId="24"/>
  </si>
  <si>
    <t>866-0044</t>
    <phoneticPr fontId="24"/>
  </si>
  <si>
    <t>八代市立第三中学校サッカー部</t>
    <rPh sb="0" eb="2">
      <t>ヤツシロ</t>
    </rPh>
    <rPh sb="4" eb="5">
      <t>ダイ</t>
    </rPh>
    <rPh sb="5" eb="6">
      <t>サン</t>
    </rPh>
    <rPh sb="6" eb="9">
      <t>チュウガッコウ</t>
    </rPh>
    <phoneticPr fontId="2"/>
  </si>
  <si>
    <t>熊本県八代市中北町3378-5</t>
    <rPh sb="0" eb="9">
      <t>８６６－００４４</t>
    </rPh>
    <phoneticPr fontId="24"/>
  </si>
  <si>
    <t>0965-33-1102</t>
    <phoneticPr fontId="1"/>
  </si>
  <si>
    <t>0965-33-1103</t>
    <phoneticPr fontId="1"/>
  </si>
  <si>
    <t>jhs-yat3@yatsushiro.jp</t>
  </si>
  <si>
    <t>田中宗徳</t>
    <phoneticPr fontId="1"/>
  </si>
  <si>
    <t>090-2511-0304</t>
    <phoneticPr fontId="1"/>
  </si>
  <si>
    <t>岡本智代</t>
    <phoneticPr fontId="1"/>
  </si>
  <si>
    <t>090-4983-2083</t>
    <phoneticPr fontId="1"/>
  </si>
  <si>
    <t>866-0065</t>
    <phoneticPr fontId="1"/>
  </si>
  <si>
    <t>八代市立第五中学校サッカー部</t>
    <rPh sb="0" eb="2">
      <t>ヤツシロ</t>
    </rPh>
    <rPh sb="2" eb="4">
      <t>シリツ</t>
    </rPh>
    <rPh sb="4" eb="5">
      <t>ダイ</t>
    </rPh>
    <rPh sb="5" eb="6">
      <t>ゴ</t>
    </rPh>
    <phoneticPr fontId="2"/>
  </si>
  <si>
    <t>熊本県八代市豊原下町3807</t>
    <rPh sb="0" eb="10">
      <t>８６６－００６５</t>
    </rPh>
    <phoneticPr fontId="1"/>
  </si>
  <si>
    <t>0965-32-3259</t>
  </si>
  <si>
    <t>澤井元秀</t>
    <rPh sb="0" eb="2">
      <t>サワイ</t>
    </rPh>
    <rPh sb="2" eb="4">
      <t>モトヒデ</t>
    </rPh>
    <phoneticPr fontId="2"/>
  </si>
  <si>
    <t>080-1764-5625</t>
  </si>
  <si>
    <t>866-0805</t>
    <phoneticPr fontId="24"/>
  </si>
  <si>
    <t>八代市立第八中学校サッカー部</t>
    <rPh sb="5" eb="6">
      <t>ハチ</t>
    </rPh>
    <phoneticPr fontId="2"/>
  </si>
  <si>
    <t>熊本県八代市宮地町611-1</t>
    <phoneticPr fontId="24"/>
  </si>
  <si>
    <t>0965-32-2966</t>
  </si>
  <si>
    <t>866-0824</t>
    <phoneticPr fontId="1"/>
  </si>
  <si>
    <t>八代市立第二中学校サッカー部</t>
    <rPh sb="0" eb="2">
      <t>ヤツシロ</t>
    </rPh>
    <rPh sb="2" eb="4">
      <t>シリツ</t>
    </rPh>
    <rPh sb="4" eb="6">
      <t>ダイニ</t>
    </rPh>
    <rPh sb="6" eb="9">
      <t>チュウガッコウ</t>
    </rPh>
    <rPh sb="13" eb="14">
      <t>ブ</t>
    </rPh>
    <phoneticPr fontId="2"/>
  </si>
  <si>
    <t>熊本県八代市上日置町2248-1</t>
    <rPh sb="0" eb="10">
      <t>８６６－０８２４</t>
    </rPh>
    <phoneticPr fontId="1"/>
  </si>
  <si>
    <t>0965-32-8139</t>
  </si>
  <si>
    <t>0965-33-0843</t>
  </si>
  <si>
    <t>ahchoo@mopera.net</t>
  </si>
  <si>
    <t>中村和也</t>
    <rPh sb="0" eb="2">
      <t>ナカムラ</t>
    </rPh>
    <rPh sb="2" eb="4">
      <t>カズヤ</t>
    </rPh>
    <phoneticPr fontId="2"/>
  </si>
  <si>
    <t>090-9566-2373</t>
  </si>
  <si>
    <t>866-0865</t>
    <phoneticPr fontId="1"/>
  </si>
  <si>
    <t>八代市立第一中学校サッカー部</t>
    <rPh sb="0" eb="2">
      <t>ヤツシロ</t>
    </rPh>
    <rPh sb="2" eb="4">
      <t>シリツ</t>
    </rPh>
    <rPh sb="4" eb="5">
      <t>ダイ</t>
    </rPh>
    <rPh sb="5" eb="6">
      <t>イチ</t>
    </rPh>
    <rPh sb="6" eb="9">
      <t>チュウガッコウ</t>
    </rPh>
    <phoneticPr fontId="2"/>
  </si>
  <si>
    <t>熊本県八代市北の丸町1-29</t>
    <rPh sb="0" eb="10">
      <t>８６６－０８６５</t>
    </rPh>
    <phoneticPr fontId="1"/>
  </si>
  <si>
    <t>0965-32-7103</t>
  </si>
  <si>
    <t xml:space="preserve">0965-33-0915 </t>
  </si>
  <si>
    <t>moto011214@yahoo.co.jp</t>
  </si>
  <si>
    <t>川野達也</t>
    <rPh sb="0" eb="2">
      <t>カワノ</t>
    </rPh>
    <rPh sb="2" eb="4">
      <t>タツヤ</t>
    </rPh>
    <phoneticPr fontId="2"/>
  </si>
  <si>
    <t>090-7396-9561</t>
  </si>
  <si>
    <t>866-0897</t>
    <phoneticPr fontId="1"/>
  </si>
  <si>
    <t>八代市立第四中学校サッカー部</t>
    <rPh sb="0" eb="2">
      <t>ヤツシロ</t>
    </rPh>
    <rPh sb="4" eb="5">
      <t>ダイ</t>
    </rPh>
    <rPh sb="5" eb="6">
      <t>ヨン</t>
    </rPh>
    <rPh sb="6" eb="9">
      <t>チュウガッコウ</t>
    </rPh>
    <phoneticPr fontId="2"/>
  </si>
  <si>
    <t>熊本県八代市古閑上町182-2</t>
    <rPh sb="0" eb="10">
      <t>８６６－０８９７</t>
    </rPh>
    <phoneticPr fontId="1"/>
  </si>
  <si>
    <t>0965-32-3255</t>
  </si>
  <si>
    <t>0965-35-8997</t>
  </si>
  <si>
    <t>dxncb7388@yahoo.co.jp</t>
    <phoneticPr fontId="1"/>
  </si>
  <si>
    <t>shimo-t1432@yatsushiro.jp</t>
  </si>
  <si>
    <t>島崎　修</t>
    <rPh sb="0" eb="2">
      <t>シマサキ</t>
    </rPh>
    <rPh sb="3" eb="4">
      <t>オサム</t>
    </rPh>
    <phoneticPr fontId="2"/>
  </si>
  <si>
    <t>090-3414-5402</t>
    <phoneticPr fontId="1"/>
  </si>
  <si>
    <t>下田隆雄</t>
    <rPh sb="0" eb="2">
      <t>シモダ</t>
    </rPh>
    <rPh sb="2" eb="4">
      <t>タカオ</t>
    </rPh>
    <phoneticPr fontId="2"/>
  </si>
  <si>
    <t>090-9569-5475</t>
  </si>
  <si>
    <t>867-0012</t>
    <phoneticPr fontId="1"/>
  </si>
  <si>
    <t>水俣市立第一中学校サッカー部</t>
    <rPh sb="0" eb="2">
      <t>ミナマタ</t>
    </rPh>
    <rPh sb="2" eb="4">
      <t>シリツ</t>
    </rPh>
    <rPh sb="4" eb="5">
      <t>ダイ</t>
    </rPh>
    <rPh sb="5" eb="6">
      <t>イチ</t>
    </rPh>
    <rPh sb="6" eb="7">
      <t>チュウ</t>
    </rPh>
    <phoneticPr fontId="2"/>
  </si>
  <si>
    <t>熊本県水俣市古城1-14-1</t>
    <rPh sb="0" eb="8">
      <t>８６７－００１２</t>
    </rPh>
    <phoneticPr fontId="1"/>
  </si>
  <si>
    <t>0966-63-2981</t>
  </si>
  <si>
    <t>0966-63-2990</t>
  </si>
  <si>
    <t>junpek@ybb.ne.jp</t>
  </si>
  <si>
    <t>川上淳一</t>
    <rPh sb="0" eb="2">
      <t>カワカミ</t>
    </rPh>
    <rPh sb="2" eb="4">
      <t>ジュンイチ</t>
    </rPh>
    <phoneticPr fontId="2"/>
  </si>
  <si>
    <t>090-1081-8968</t>
  </si>
  <si>
    <t>867-0054</t>
    <phoneticPr fontId="1"/>
  </si>
  <si>
    <t>FCヴィラノーバ水俣</t>
  </si>
  <si>
    <t>熊本県水俣市汐見町1-4-32</t>
    <rPh sb="0" eb="3">
      <t>クマモトケン</t>
    </rPh>
    <rPh sb="3" eb="6">
      <t>ミナマタシ</t>
    </rPh>
    <rPh sb="6" eb="9">
      <t>シオミチョウ</t>
    </rPh>
    <phoneticPr fontId="1"/>
  </si>
  <si>
    <t>0966-63-3607</t>
  </si>
  <si>
    <t>inoue.makoto@khaki.plala.or.jp</t>
  </si>
  <si>
    <t>井上　誠</t>
    <rPh sb="0" eb="2">
      <t>イノウエ</t>
    </rPh>
    <rPh sb="3" eb="4">
      <t>マコト</t>
    </rPh>
    <phoneticPr fontId="2"/>
  </si>
  <si>
    <t>090-3015-6303</t>
  </si>
  <si>
    <t>867-0067</t>
    <phoneticPr fontId="24"/>
  </si>
  <si>
    <t>水俣市立第二中学校サッカー部</t>
    <rPh sb="0" eb="2">
      <t>ミナマタ</t>
    </rPh>
    <rPh sb="2" eb="4">
      <t>シリツ</t>
    </rPh>
    <rPh sb="4" eb="5">
      <t>ダイ</t>
    </rPh>
    <rPh sb="5" eb="6">
      <t>２</t>
    </rPh>
    <rPh sb="6" eb="7">
      <t>チュウ</t>
    </rPh>
    <phoneticPr fontId="2"/>
  </si>
  <si>
    <t>熊本県水俣市塩浜町３番１号</t>
    <rPh sb="0" eb="9">
      <t>８６７－００６７</t>
    </rPh>
    <rPh sb="10" eb="11">
      <t>バン</t>
    </rPh>
    <rPh sb="12" eb="13">
      <t>ゴウ</t>
    </rPh>
    <phoneticPr fontId="24"/>
  </si>
  <si>
    <t>0966-63-3651</t>
    <phoneticPr fontId="24"/>
  </si>
  <si>
    <t>0966-63-2857</t>
    <phoneticPr fontId="24"/>
  </si>
  <si>
    <t>mc02@io.ocn.nejp</t>
    <phoneticPr fontId="24"/>
  </si>
  <si>
    <t>町田　敬</t>
    <rPh sb="0" eb="2">
      <t>マチダ</t>
    </rPh>
    <rPh sb="3" eb="4">
      <t>ケイ</t>
    </rPh>
    <phoneticPr fontId="24"/>
  </si>
  <si>
    <t>090-5289-3350</t>
    <phoneticPr fontId="24"/>
  </si>
  <si>
    <t>868-0057</t>
    <phoneticPr fontId="1"/>
  </si>
  <si>
    <t>人吉市立第一中学校サッカー部</t>
    <rPh sb="0" eb="2">
      <t>ヒトヨシ</t>
    </rPh>
    <rPh sb="2" eb="4">
      <t>シリツ</t>
    </rPh>
    <rPh sb="4" eb="6">
      <t>ダイイチ</t>
    </rPh>
    <rPh sb="6" eb="9">
      <t>チュウガッコウ</t>
    </rPh>
    <phoneticPr fontId="2"/>
  </si>
  <si>
    <t>熊本県人吉市土手町36-3</t>
    <rPh sb="0" eb="9">
      <t>８６８－００５７</t>
    </rPh>
    <phoneticPr fontId="1"/>
  </si>
  <si>
    <t>0966-23-2295</t>
  </si>
  <si>
    <t>0966-23-2296</t>
  </si>
  <si>
    <t>naoking.107@gmail.com</t>
  </si>
  <si>
    <t>松浦直生</t>
    <rPh sb="0" eb="2">
      <t>マツウラ</t>
    </rPh>
    <rPh sb="2" eb="3">
      <t>ナオ</t>
    </rPh>
    <rPh sb="3" eb="4">
      <t>イ</t>
    </rPh>
    <phoneticPr fontId="2"/>
  </si>
  <si>
    <t>090-8624-1469</t>
  </si>
  <si>
    <t>868-0081</t>
    <phoneticPr fontId="1"/>
  </si>
  <si>
    <t>人吉市立第二中学校サッカー部</t>
    <rPh sb="0" eb="2">
      <t>ヒトヨシ</t>
    </rPh>
    <rPh sb="2" eb="4">
      <t>シリツ</t>
    </rPh>
    <rPh sb="4" eb="6">
      <t>ダイニ</t>
    </rPh>
    <rPh sb="6" eb="9">
      <t>チュウガッコウ</t>
    </rPh>
    <phoneticPr fontId="2"/>
  </si>
  <si>
    <t>熊本県人吉市上林町622番地</t>
    <rPh sb="0" eb="9">
      <t>８６８－００８１</t>
    </rPh>
    <rPh sb="12" eb="14">
      <t>バンチ</t>
    </rPh>
    <phoneticPr fontId="1"/>
  </si>
  <si>
    <t>0966-23-2297</t>
  </si>
  <si>
    <t>0966-23-2298</t>
  </si>
  <si>
    <t>ragga_ragga_n@yahoo.co.jp</t>
  </si>
  <si>
    <t>髙田琢朗</t>
    <rPh sb="0" eb="2">
      <t>タカタ</t>
    </rPh>
    <rPh sb="2" eb="4">
      <t>タクロウ</t>
    </rPh>
    <phoneticPr fontId="2"/>
  </si>
  <si>
    <t>090-6293-9233</t>
  </si>
  <si>
    <t>868-0302</t>
    <phoneticPr fontId="24"/>
  </si>
  <si>
    <t>錦中学校サッカー部</t>
    <rPh sb="0" eb="1">
      <t>ニシキ</t>
    </rPh>
    <phoneticPr fontId="24"/>
  </si>
  <si>
    <t>熊本県球磨郡錦町一武1115</t>
    <rPh sb="0" eb="10">
      <t>868-0302</t>
    </rPh>
    <phoneticPr fontId="24"/>
  </si>
  <si>
    <t>0966-38-1043</t>
    <phoneticPr fontId="24"/>
  </si>
  <si>
    <t>0966-38-2075</t>
    <phoneticPr fontId="24"/>
  </si>
  <si>
    <t>dios_medicine@yahoo.co.jp</t>
    <phoneticPr fontId="24"/>
  </si>
  <si>
    <t>西川　誠</t>
    <rPh sb="0" eb="2">
      <t>ニシカワ</t>
    </rPh>
    <rPh sb="3" eb="4">
      <t>マコト</t>
    </rPh>
    <phoneticPr fontId="24"/>
  </si>
  <si>
    <t>090-6777-0257</t>
    <phoneticPr fontId="24"/>
  </si>
  <si>
    <t>868-0422</t>
    <phoneticPr fontId="1"/>
  </si>
  <si>
    <t>あさぎり中学校サッカー部</t>
    <rPh sb="4" eb="5">
      <t>チュウ</t>
    </rPh>
    <rPh sb="11" eb="12">
      <t>ブ</t>
    </rPh>
    <phoneticPr fontId="2"/>
  </si>
  <si>
    <t>熊本県球磨郡あさぎり町上北2144</t>
    <rPh sb="0" eb="13">
      <t>８６８－０４２２</t>
    </rPh>
    <phoneticPr fontId="1"/>
  </si>
  <si>
    <t>0966-47-0010</t>
  </si>
  <si>
    <t>0966-47-0690</t>
  </si>
  <si>
    <t>nakano@hitoyoshi-fc.jp</t>
  </si>
  <si>
    <t>asajhs2012football@gmail.com</t>
  </si>
  <si>
    <t>中野浩二</t>
    <rPh sb="0" eb="2">
      <t>ナカノ</t>
    </rPh>
    <rPh sb="2" eb="4">
      <t>コウジ</t>
    </rPh>
    <phoneticPr fontId="2"/>
  </si>
  <si>
    <t>090-2517-5006</t>
  </si>
  <si>
    <t>868-0501</t>
    <phoneticPr fontId="1"/>
  </si>
  <si>
    <t>多良木中学校サッカー部</t>
    <rPh sb="0" eb="3">
      <t>タラギ</t>
    </rPh>
    <rPh sb="3" eb="6">
      <t>チュウガッコウ</t>
    </rPh>
    <phoneticPr fontId="2"/>
  </si>
  <si>
    <t>熊本県球磨郡多良木町大字多良木1736</t>
    <rPh sb="0" eb="3">
      <t>クマモトケン</t>
    </rPh>
    <rPh sb="3" eb="6">
      <t>クマグン</t>
    </rPh>
    <rPh sb="6" eb="10">
      <t>タラギマチ</t>
    </rPh>
    <rPh sb="10" eb="12">
      <t>オオアザ</t>
    </rPh>
    <rPh sb="12" eb="15">
      <t>タラキ</t>
    </rPh>
    <phoneticPr fontId="1"/>
  </si>
  <si>
    <t>0966-42-2024</t>
  </si>
  <si>
    <t>0966-42-3124</t>
  </si>
  <si>
    <t>rikishot31@gmail.com</t>
    <phoneticPr fontId="24"/>
  </si>
  <si>
    <t>力田淳一</t>
    <rPh sb="0" eb="2">
      <t>リキダ</t>
    </rPh>
    <rPh sb="2" eb="4">
      <t>ジュンイチ</t>
    </rPh>
    <phoneticPr fontId="2"/>
  </si>
  <si>
    <t>090-7297-7761</t>
    <phoneticPr fontId="24"/>
  </si>
  <si>
    <t>吉田　悟</t>
    <phoneticPr fontId="2"/>
  </si>
  <si>
    <t>090-5281-4649</t>
    <phoneticPr fontId="24"/>
  </si>
  <si>
    <t>869-0051</t>
    <phoneticPr fontId="1"/>
  </si>
  <si>
    <t>津奈木中学校サッカー部</t>
    <rPh sb="0" eb="3">
      <t>ツナギ</t>
    </rPh>
    <rPh sb="3" eb="6">
      <t>チュウガッコウ</t>
    </rPh>
    <rPh sb="10" eb="11">
      <t>ブ</t>
    </rPh>
    <phoneticPr fontId="2"/>
  </si>
  <si>
    <t>熊本県葦北郡津奈木町大字岩城425番地</t>
    <rPh sb="0" eb="3">
      <t>クマモトケン</t>
    </rPh>
    <rPh sb="3" eb="6">
      <t>アシキタグン</t>
    </rPh>
    <rPh sb="6" eb="10">
      <t>ツナギマチ</t>
    </rPh>
    <rPh sb="10" eb="12">
      <t>オオアザ</t>
    </rPh>
    <rPh sb="12" eb="14">
      <t>イワギ</t>
    </rPh>
    <rPh sb="17" eb="19">
      <t>バンチ</t>
    </rPh>
    <phoneticPr fontId="1"/>
  </si>
  <si>
    <t>0966-78-2019</t>
  </si>
  <si>
    <t>0966-78-2955</t>
  </si>
  <si>
    <t>tsu-chu@guitar.ocn.ne.jp</t>
  </si>
  <si>
    <t>米　新一</t>
    <rPh sb="0" eb="1">
      <t>ヨネ</t>
    </rPh>
    <rPh sb="2" eb="4">
      <t>シンイチ</t>
    </rPh>
    <phoneticPr fontId="2"/>
  </si>
  <si>
    <t>090-5384-1750</t>
  </si>
  <si>
    <t>869-0105</t>
    <phoneticPr fontId="1"/>
  </si>
  <si>
    <t>バレイアSC U-15</t>
  </si>
  <si>
    <t>熊本県玉名郡長洲町清源寺418-1</t>
    <rPh sb="0" eb="12">
      <t>８６９－０１０５</t>
    </rPh>
    <phoneticPr fontId="1"/>
  </si>
  <si>
    <t>0968-78-6301</t>
    <phoneticPr fontId="1"/>
  </si>
  <si>
    <t>0968-78-6301</t>
  </si>
  <si>
    <t>vebspo2@yahoo.co.jp</t>
  </si>
  <si>
    <t>高野内豊久</t>
    <rPh sb="0" eb="3">
      <t>コウノウチ</t>
    </rPh>
    <rPh sb="3" eb="5">
      <t>トヨヒサ</t>
    </rPh>
    <phoneticPr fontId="1"/>
  </si>
  <si>
    <t>869-0502</t>
    <phoneticPr fontId="24"/>
  </si>
  <si>
    <t>松橋中学校サッカー部</t>
    <rPh sb="0" eb="2">
      <t>マツバセ</t>
    </rPh>
    <rPh sb="2" eb="5">
      <t>チュウガッコウ</t>
    </rPh>
    <rPh sb="9" eb="10">
      <t>ブ</t>
    </rPh>
    <phoneticPr fontId="24"/>
  </si>
  <si>
    <t>熊本県宇城市松橋町松橋522-1</t>
    <rPh sb="0" eb="11">
      <t>８６９－０５０２</t>
    </rPh>
    <phoneticPr fontId="24"/>
  </si>
  <si>
    <t>0964-33-1130</t>
    <phoneticPr fontId="24"/>
  </si>
  <si>
    <t>0964-33-1131</t>
    <phoneticPr fontId="24"/>
  </si>
  <si>
    <t>noritanaka4496@gmail.com</t>
    <phoneticPr fontId="24"/>
  </si>
  <si>
    <t>宮崎泰裕</t>
    <rPh sb="0" eb="2">
      <t>ミヤザキ</t>
    </rPh>
    <rPh sb="2" eb="4">
      <t>ヤスヒロ</t>
    </rPh>
    <phoneticPr fontId="24"/>
  </si>
  <si>
    <t>080-1763-8193</t>
    <phoneticPr fontId="24"/>
  </si>
  <si>
    <t>田中良典</t>
    <rPh sb="0" eb="2">
      <t>タナカ</t>
    </rPh>
    <rPh sb="2" eb="4">
      <t>ヨシノリ</t>
    </rPh>
    <phoneticPr fontId="24"/>
  </si>
  <si>
    <t>090-1190-9675</t>
    <phoneticPr fontId="24"/>
  </si>
  <si>
    <t>869-0543</t>
    <phoneticPr fontId="1"/>
  </si>
  <si>
    <t>UKI-C.FC</t>
  </si>
  <si>
    <t>熊本県宇城市松橋町南豊崎487-4</t>
    <rPh sb="0" eb="12">
      <t>８６９－０５４３</t>
    </rPh>
    <phoneticPr fontId="1"/>
  </si>
  <si>
    <t>0964-32-1280</t>
  </si>
  <si>
    <t>collina_uki@cb4.so-net.ne.jp</t>
  </si>
  <si>
    <t>岡　雅也</t>
    <rPh sb="0" eb="1">
      <t>オカ</t>
    </rPh>
    <rPh sb="2" eb="4">
      <t>マサヤ</t>
    </rPh>
    <phoneticPr fontId="1"/>
  </si>
  <si>
    <t>080-3226-7845</t>
    <phoneticPr fontId="1"/>
  </si>
  <si>
    <t>西村達也</t>
    <rPh sb="0" eb="2">
      <t>ニシムラ</t>
    </rPh>
    <rPh sb="2" eb="4">
      <t>タツヤ</t>
    </rPh>
    <phoneticPr fontId="1"/>
  </si>
  <si>
    <t>090-7472-6562</t>
    <phoneticPr fontId="1"/>
  </si>
  <si>
    <t>869-0605</t>
    <phoneticPr fontId="1"/>
  </si>
  <si>
    <t>小川中学校サッカー部</t>
    <rPh sb="0" eb="2">
      <t>オガワ</t>
    </rPh>
    <rPh sb="2" eb="5">
      <t>チュウガッコウ</t>
    </rPh>
    <phoneticPr fontId="2"/>
  </si>
  <si>
    <t>熊本県宇城市小川町南部田287-2</t>
    <rPh sb="0" eb="12">
      <t>８６９－０６０５</t>
    </rPh>
    <phoneticPr fontId="1"/>
  </si>
  <si>
    <t>0964-43-0036</t>
    <phoneticPr fontId="1"/>
  </si>
  <si>
    <t>0964-43-0167</t>
    <phoneticPr fontId="1"/>
  </si>
  <si>
    <t>i5sata82722@docomo.ne.jp</t>
    <phoneticPr fontId="24"/>
  </si>
  <si>
    <t>入江清次</t>
    <rPh sb="0" eb="2">
      <t>イリエ</t>
    </rPh>
    <rPh sb="2" eb="4">
      <t>キヨツグ</t>
    </rPh>
    <phoneticPr fontId="1"/>
  </si>
  <si>
    <t>090-2589-7926</t>
    <phoneticPr fontId="1"/>
  </si>
  <si>
    <t>下田功治</t>
    <rPh sb="0" eb="2">
      <t>シモダ</t>
    </rPh>
    <rPh sb="2" eb="4">
      <t>コウジ</t>
    </rPh>
    <phoneticPr fontId="1"/>
  </si>
  <si>
    <t>090-3986-2384</t>
    <phoneticPr fontId="1"/>
  </si>
  <si>
    <t>869-1103</t>
    <phoneticPr fontId="1"/>
  </si>
  <si>
    <t>菊陽中学校サッカー部</t>
    <rPh sb="0" eb="2">
      <t>キクヨウ</t>
    </rPh>
    <rPh sb="2" eb="5">
      <t>チュウガッコウ</t>
    </rPh>
    <rPh sb="9" eb="10">
      <t>ブ</t>
    </rPh>
    <phoneticPr fontId="2"/>
  </si>
  <si>
    <t>熊本県菊池郡菊陽町久保田2786番地</t>
    <rPh sb="0" eb="12">
      <t>８６９－１１０３</t>
    </rPh>
    <rPh sb="16" eb="18">
      <t>バンチ</t>
    </rPh>
    <phoneticPr fontId="1"/>
  </si>
  <si>
    <t>096-232-2004</t>
  </si>
  <si>
    <t>096-232-1218</t>
  </si>
  <si>
    <t>ueda.y@kikuyo.ed.jp</t>
  </si>
  <si>
    <t>上田恭裕</t>
    <rPh sb="0" eb="2">
      <t>ウエダ</t>
    </rPh>
    <rPh sb="2" eb="4">
      <t>ヤスヒロ</t>
    </rPh>
    <phoneticPr fontId="2"/>
  </si>
  <si>
    <t>080-1718-1520</t>
  </si>
  <si>
    <t>甲斐　卓</t>
    <rPh sb="0" eb="2">
      <t>カイ</t>
    </rPh>
    <rPh sb="3" eb="4">
      <t>スグル</t>
    </rPh>
    <phoneticPr fontId="2"/>
  </si>
  <si>
    <t>090-5084-4191</t>
  </si>
  <si>
    <t>869-1233</t>
    <phoneticPr fontId="1"/>
  </si>
  <si>
    <t>大津北中学校サッカー部</t>
    <rPh sb="0" eb="2">
      <t>オオツ</t>
    </rPh>
    <rPh sb="2" eb="3">
      <t>キタ</t>
    </rPh>
    <rPh sb="3" eb="6">
      <t>チュウガッコウ</t>
    </rPh>
    <phoneticPr fontId="1"/>
  </si>
  <si>
    <t>熊本県菊池郡大津町大津310</t>
    <rPh sb="0" eb="11">
      <t>８６９－１２３３</t>
    </rPh>
    <phoneticPr fontId="1"/>
  </si>
  <si>
    <t>096-294-2310</t>
    <phoneticPr fontId="1"/>
  </si>
  <si>
    <t>096-294-2316</t>
    <phoneticPr fontId="1"/>
  </si>
  <si>
    <t>king.hong5151@gmail.com</t>
    <phoneticPr fontId="1"/>
  </si>
  <si>
    <t>本郷浩一</t>
    <rPh sb="0" eb="2">
      <t>ホンゴウ</t>
    </rPh>
    <rPh sb="2" eb="4">
      <t>コウイチ</t>
    </rPh>
    <phoneticPr fontId="1"/>
  </si>
  <si>
    <t>090-3412-7606</t>
    <phoneticPr fontId="1"/>
  </si>
  <si>
    <t>杉本　透</t>
    <rPh sb="0" eb="2">
      <t>スギモト</t>
    </rPh>
    <rPh sb="3" eb="4">
      <t>トオル</t>
    </rPh>
    <phoneticPr fontId="1"/>
  </si>
  <si>
    <t>090-9580-9101</t>
    <phoneticPr fontId="1"/>
  </si>
  <si>
    <t>869-3205</t>
    <phoneticPr fontId="1"/>
  </si>
  <si>
    <t>三角中学校サッカー部</t>
    <rPh sb="0" eb="2">
      <t>サンカク</t>
    </rPh>
    <rPh sb="2" eb="5">
      <t>チュウガッコウ</t>
    </rPh>
    <rPh sb="9" eb="10">
      <t>ブ</t>
    </rPh>
    <phoneticPr fontId="2"/>
  </si>
  <si>
    <t>熊本県宇城市三角町波多2946番地</t>
    <rPh sb="0" eb="11">
      <t>８６９－３２０５</t>
    </rPh>
    <rPh sb="15" eb="17">
      <t>バンチ</t>
    </rPh>
    <phoneticPr fontId="1"/>
  </si>
  <si>
    <t>0964-52-2136</t>
    <phoneticPr fontId="1"/>
  </si>
  <si>
    <t>0964-52-2081</t>
    <phoneticPr fontId="1"/>
  </si>
  <si>
    <t>dekoponn82@yahoo.co.jp</t>
    <phoneticPr fontId="1"/>
  </si>
  <si>
    <t>平野裕明</t>
    <rPh sb="0" eb="2">
      <t>ヒラノ</t>
    </rPh>
    <rPh sb="2" eb="4">
      <t>ヒロアキ</t>
    </rPh>
    <phoneticPr fontId="1"/>
  </si>
  <si>
    <t>090-7534-9458</t>
    <phoneticPr fontId="1"/>
  </si>
  <si>
    <t>869-3603</t>
    <phoneticPr fontId="24"/>
  </si>
  <si>
    <t>大矢野中学校サッカー部</t>
    <rPh sb="0" eb="3">
      <t>オオヤノ</t>
    </rPh>
    <rPh sb="3" eb="6">
      <t>チュウガッコウ</t>
    </rPh>
    <rPh sb="10" eb="11">
      <t>ブ</t>
    </rPh>
    <phoneticPr fontId="24"/>
  </si>
  <si>
    <t>熊本県上天草市大矢野町中483番地</t>
    <rPh sb="0" eb="12">
      <t>８６９－３６０３</t>
    </rPh>
    <rPh sb="15" eb="17">
      <t>バンチ</t>
    </rPh>
    <phoneticPr fontId="24"/>
  </si>
  <si>
    <t>0964-56-0365</t>
    <phoneticPr fontId="24"/>
  </si>
  <si>
    <t>0964-564960</t>
    <phoneticPr fontId="24"/>
  </si>
  <si>
    <t>wjbyp028@ybb.ne.jp</t>
    <phoneticPr fontId="24"/>
  </si>
  <si>
    <t>oyanojhs@edu.kamiamakusa-city.jp</t>
    <phoneticPr fontId="24"/>
  </si>
  <si>
    <t>木村知裕</t>
    <rPh sb="0" eb="2">
      <t>キムラ</t>
    </rPh>
    <rPh sb="2" eb="3">
      <t>シ</t>
    </rPh>
    <rPh sb="3" eb="4">
      <t>ユウ</t>
    </rPh>
    <phoneticPr fontId="24"/>
  </si>
  <si>
    <t>090-9567-8715</t>
    <phoneticPr fontId="24"/>
  </si>
  <si>
    <t>橋口智充</t>
    <rPh sb="0" eb="2">
      <t>ハシグチ</t>
    </rPh>
    <rPh sb="2" eb="4">
      <t>トモミツ</t>
    </rPh>
    <phoneticPr fontId="24"/>
  </si>
  <si>
    <t>090-7150-2965</t>
    <phoneticPr fontId="24"/>
  </si>
  <si>
    <t>友添真也</t>
    <rPh sb="0" eb="1">
      <t>トモ</t>
    </rPh>
    <rPh sb="1" eb="2">
      <t>ゾ</t>
    </rPh>
    <rPh sb="2" eb="4">
      <t>シンヤ</t>
    </rPh>
    <phoneticPr fontId="24"/>
  </si>
  <si>
    <t>869-4202</t>
    <phoneticPr fontId="1"/>
  </si>
  <si>
    <t>鏡中学校サッカー部</t>
    <rPh sb="0" eb="1">
      <t>カガミ</t>
    </rPh>
    <rPh sb="1" eb="2">
      <t>チュウ</t>
    </rPh>
    <rPh sb="2" eb="4">
      <t>ガッコウ</t>
    </rPh>
    <phoneticPr fontId="2"/>
  </si>
  <si>
    <t>熊本県八代市鏡町内田1038-1</t>
    <rPh sb="0" eb="10">
      <t>８６９－４２０２</t>
    </rPh>
    <phoneticPr fontId="1"/>
  </si>
  <si>
    <t>0965-52-0107</t>
    <phoneticPr fontId="1"/>
  </si>
  <si>
    <t>0965-52-0329</t>
    <phoneticPr fontId="1"/>
  </si>
  <si>
    <t>jhs-kagami@yatsushiro.jp</t>
  </si>
  <si>
    <t>堺　純</t>
    <rPh sb="0" eb="1">
      <t>サカイ</t>
    </rPh>
    <rPh sb="2" eb="3">
      <t>ジュン</t>
    </rPh>
    <phoneticPr fontId="1"/>
  </si>
  <si>
    <t>080-5278-4950</t>
    <phoneticPr fontId="1"/>
  </si>
  <si>
    <t>倉門芳忠</t>
    <rPh sb="0" eb="2">
      <t>クラカド</t>
    </rPh>
    <rPh sb="2" eb="4">
      <t>ヨシタダ</t>
    </rPh>
    <phoneticPr fontId="1"/>
  </si>
  <si>
    <t>090-1364-0292</t>
    <phoneticPr fontId="1"/>
  </si>
  <si>
    <t>869-4607</t>
    <phoneticPr fontId="1"/>
  </si>
  <si>
    <t>熊本県八代郡氷川町栫1239-1</t>
    <rPh sb="0" eb="10">
      <t>８６９－４６０７</t>
    </rPh>
    <phoneticPr fontId="1"/>
  </si>
  <si>
    <t>0965-62-3071</t>
    <phoneticPr fontId="1"/>
  </si>
  <si>
    <t>0965-62-8036</t>
    <phoneticPr fontId="1"/>
  </si>
  <si>
    <t>info@esperancakumamoto.com</t>
    <phoneticPr fontId="1"/>
  </si>
  <si>
    <t>光永誠司</t>
    <rPh sb="0" eb="2">
      <t>ミツナガ</t>
    </rPh>
    <rPh sb="2" eb="4">
      <t>セイジ</t>
    </rPh>
    <phoneticPr fontId="1"/>
  </si>
  <si>
    <t>080-3486-0540</t>
    <phoneticPr fontId="1"/>
  </si>
  <si>
    <t>島津修平</t>
    <phoneticPr fontId="1"/>
  </si>
  <si>
    <t>090-3416-2812</t>
    <phoneticPr fontId="1"/>
  </si>
  <si>
    <t>869-4704</t>
    <phoneticPr fontId="24"/>
  </si>
  <si>
    <t>千丁中学校</t>
    <rPh sb="0" eb="2">
      <t>センチョウ</t>
    </rPh>
    <rPh sb="2" eb="5">
      <t>チュウガッコウ</t>
    </rPh>
    <phoneticPr fontId="2"/>
  </si>
  <si>
    <t>熊本県八代市千丁町古閑出新2493-1</t>
    <rPh sb="0" eb="12">
      <t>８６９－４７０４</t>
    </rPh>
    <rPh sb="12" eb="13">
      <t>シン</t>
    </rPh>
    <phoneticPr fontId="24"/>
  </si>
  <si>
    <t>0965-46-0036</t>
  </si>
  <si>
    <t>0965-46-0086</t>
  </si>
  <si>
    <t>jhs-sencho@yatsushiro.jp</t>
    <phoneticPr fontId="1"/>
  </si>
  <si>
    <t>布田賢次郎</t>
    <rPh sb="0" eb="2">
      <t>ヌノタ</t>
    </rPh>
    <rPh sb="2" eb="5">
      <t>ケンジロウ</t>
    </rPh>
    <phoneticPr fontId="1"/>
  </si>
  <si>
    <t>080-2781-1668</t>
    <phoneticPr fontId="1"/>
  </si>
  <si>
    <t>福田一裕</t>
    <rPh sb="0" eb="2">
      <t>フクダ</t>
    </rPh>
    <rPh sb="2" eb="4">
      <t>カズヒロ</t>
    </rPh>
    <phoneticPr fontId="1"/>
  </si>
  <si>
    <t>090-9077-9376</t>
    <phoneticPr fontId="1"/>
  </si>
  <si>
    <t>長尾　宝</t>
    <rPh sb="0" eb="2">
      <t>ナガオ</t>
    </rPh>
    <rPh sb="3" eb="4">
      <t>タカラ</t>
    </rPh>
    <phoneticPr fontId="1"/>
  </si>
  <si>
    <t>869-4814</t>
    <phoneticPr fontId="1"/>
  </si>
  <si>
    <t>竜北中学校サッカー部</t>
    <rPh sb="0" eb="2">
      <t>リュウホク</t>
    </rPh>
    <rPh sb="2" eb="5">
      <t>チュウガッコウ</t>
    </rPh>
    <phoneticPr fontId="2"/>
  </si>
  <si>
    <t>熊本県八代郡氷川町島地665</t>
    <rPh sb="0" eb="11">
      <t>８６９－４８１４</t>
    </rPh>
    <phoneticPr fontId="1"/>
  </si>
  <si>
    <t>0965-52-1504</t>
  </si>
  <si>
    <t>0965-52-2706</t>
  </si>
  <si>
    <t>山野孝昭</t>
    <rPh sb="0" eb="2">
      <t>ヤマノ</t>
    </rPh>
    <rPh sb="2" eb="4">
      <t>タカアキ</t>
    </rPh>
    <phoneticPr fontId="1"/>
  </si>
  <si>
    <t>869-5155</t>
    <phoneticPr fontId="24"/>
  </si>
  <si>
    <t>八代市立第六中学校</t>
    <phoneticPr fontId="24"/>
  </si>
  <si>
    <t>熊本県八代市水島町2065-4</t>
    <phoneticPr fontId="24"/>
  </si>
  <si>
    <t>0965-32-3991</t>
    <phoneticPr fontId="24"/>
  </si>
  <si>
    <t>869-5172</t>
    <phoneticPr fontId="24"/>
  </si>
  <si>
    <t>二見中学校</t>
    <phoneticPr fontId="24"/>
  </si>
  <si>
    <t>熊本県八代市二見本町852</t>
    <phoneticPr fontId="24"/>
  </si>
  <si>
    <t>0965-38-9330</t>
    <phoneticPr fontId="24"/>
  </si>
  <si>
    <t>869-5302</t>
    <phoneticPr fontId="1"/>
  </si>
  <si>
    <t>芦北町立田浦中学校サッカー部</t>
    <rPh sb="0" eb="2">
      <t>アシキタ</t>
    </rPh>
    <rPh sb="2" eb="4">
      <t>チョウリツ</t>
    </rPh>
    <rPh sb="4" eb="6">
      <t>タノウラ</t>
    </rPh>
    <phoneticPr fontId="2"/>
  </si>
  <si>
    <t>熊本県葦北郡芦北町大字田浦760番地</t>
    <rPh sb="0" eb="3">
      <t>クマモトケン</t>
    </rPh>
    <rPh sb="3" eb="6">
      <t>アシキタグン</t>
    </rPh>
    <rPh sb="6" eb="9">
      <t>アシキタマチ</t>
    </rPh>
    <rPh sb="9" eb="11">
      <t>オオアザ</t>
    </rPh>
    <rPh sb="11" eb="13">
      <t>タノウラ</t>
    </rPh>
    <rPh sb="16" eb="18">
      <t>バンチ</t>
    </rPh>
    <phoneticPr fontId="1"/>
  </si>
  <si>
    <t>0966-87-0026</t>
  </si>
  <si>
    <t>0966-61-4300</t>
  </si>
  <si>
    <t>shin1gk@gmail.com</t>
  </si>
  <si>
    <t>樺島雅人</t>
    <rPh sb="2" eb="4">
      <t>マサト</t>
    </rPh>
    <phoneticPr fontId="1"/>
  </si>
  <si>
    <t>米　新一</t>
    <rPh sb="0" eb="1">
      <t>ヨネ</t>
    </rPh>
    <rPh sb="2" eb="4">
      <t>シンイチ</t>
    </rPh>
    <phoneticPr fontId="1"/>
  </si>
  <si>
    <t>870-0268</t>
    <phoneticPr fontId="1"/>
  </si>
  <si>
    <t>大分市立大在中学校サッカー部</t>
    <rPh sb="0" eb="2">
      <t>オオイタ</t>
    </rPh>
    <rPh sb="2" eb="4">
      <t>シリツ</t>
    </rPh>
    <rPh sb="4" eb="6">
      <t>オオザイ</t>
    </rPh>
    <rPh sb="6" eb="9">
      <t>チュウガッコウ</t>
    </rPh>
    <phoneticPr fontId="1"/>
  </si>
  <si>
    <t>大分県大分市政所2602-12</t>
    <rPh sb="0" eb="8">
      <t>８７０－０２６８</t>
    </rPh>
    <phoneticPr fontId="1"/>
  </si>
  <si>
    <t>097-592-0024</t>
    <phoneticPr fontId="1"/>
  </si>
  <si>
    <t>097-592-0427</t>
    <phoneticPr fontId="1"/>
  </si>
  <si>
    <t>masa1031hiko@softbank.ne.jp</t>
    <phoneticPr fontId="1"/>
  </si>
  <si>
    <t>津崎雅彦</t>
    <rPh sb="0" eb="2">
      <t>ツサキ</t>
    </rPh>
    <rPh sb="2" eb="4">
      <t>マサヒコ</t>
    </rPh>
    <phoneticPr fontId="1"/>
  </si>
  <si>
    <t>090-1082-3135</t>
    <phoneticPr fontId="1"/>
  </si>
  <si>
    <t>870-0271</t>
    <phoneticPr fontId="24"/>
  </si>
  <si>
    <t>カティオーラFC</t>
    <phoneticPr fontId="24"/>
  </si>
  <si>
    <t>大分県大分市角子原1005</t>
    <rPh sb="0" eb="9">
      <t>８７０－０２７１</t>
    </rPh>
    <phoneticPr fontId="24"/>
  </si>
  <si>
    <t>080-9474-3529</t>
    <phoneticPr fontId="24"/>
  </si>
  <si>
    <t>info@catiolla.com</t>
    <phoneticPr fontId="24"/>
  </si>
  <si>
    <t>渡里賢人</t>
    <phoneticPr fontId="24"/>
  </si>
  <si>
    <t>870-0306</t>
    <phoneticPr fontId="1"/>
  </si>
  <si>
    <t>キングスFC</t>
    <phoneticPr fontId="1"/>
  </si>
  <si>
    <t>大分県大分市東上野10-6 リバーハイム102</t>
    <rPh sb="0" eb="9">
      <t>８７０－０３０６</t>
    </rPh>
    <phoneticPr fontId="1"/>
  </si>
  <si>
    <t>090-5144-6543</t>
    <phoneticPr fontId="1"/>
  </si>
  <si>
    <t>on_the_board_2002@yahoo.co.jp</t>
  </si>
  <si>
    <t>小林　覚</t>
    <rPh sb="0" eb="2">
      <t>コバヤシ</t>
    </rPh>
    <rPh sb="3" eb="4">
      <t>サトル</t>
    </rPh>
    <phoneticPr fontId="3"/>
  </si>
  <si>
    <t>090-5144-6543</t>
  </si>
  <si>
    <t>篠田公成</t>
    <rPh sb="0" eb="2">
      <t>シノダ</t>
    </rPh>
    <rPh sb="2" eb="4">
      <t>コウセイ</t>
    </rPh>
    <phoneticPr fontId="3"/>
  </si>
  <si>
    <t>090-1684-8395</t>
  </si>
  <si>
    <t>870-0887</t>
    <phoneticPr fontId="1"/>
  </si>
  <si>
    <t>ヴェルスパ大分</t>
    <rPh sb="5" eb="7">
      <t>オオイタ</t>
    </rPh>
    <phoneticPr fontId="2"/>
  </si>
  <si>
    <t>大分県大分市二又町7　KYOEIビル　1F</t>
    <rPh sb="0" eb="9">
      <t>８７０－０８８７</t>
    </rPh>
    <phoneticPr fontId="1"/>
  </si>
  <si>
    <t>097-560-4813</t>
    <phoneticPr fontId="1"/>
  </si>
  <si>
    <t>097-560-4814</t>
    <phoneticPr fontId="1"/>
  </si>
  <si>
    <t>ninomiya@verspah.jp</t>
    <phoneticPr fontId="24"/>
  </si>
  <si>
    <t>二宮慎太郎</t>
    <rPh sb="0" eb="2">
      <t>ニノミヤ</t>
    </rPh>
    <rPh sb="2" eb="4">
      <t>シンタ</t>
    </rPh>
    <rPh sb="4" eb="5">
      <t>ロウ</t>
    </rPh>
    <phoneticPr fontId="1"/>
  </si>
  <si>
    <t>090-2715-3469</t>
    <phoneticPr fontId="1"/>
  </si>
  <si>
    <t>870-0935</t>
    <phoneticPr fontId="1"/>
  </si>
  <si>
    <t>FCレガッテ</t>
  </si>
  <si>
    <t>大分県大分市古ケ鶴1-11-10</t>
    <rPh sb="0" eb="9">
      <t>８７０－０９３５</t>
    </rPh>
    <phoneticPr fontId="1"/>
  </si>
  <si>
    <t>097-551-8110</t>
    <phoneticPr fontId="1"/>
  </si>
  <si>
    <t>097-551-8110</t>
  </si>
  <si>
    <t>fc_regate_oita@yahoo.co.jp</t>
  </si>
  <si>
    <t>幸野光将</t>
    <rPh sb="0" eb="2">
      <t>コウノ</t>
    </rPh>
    <rPh sb="2" eb="3">
      <t>ヒカリ</t>
    </rPh>
    <rPh sb="3" eb="4">
      <t>マサ</t>
    </rPh>
    <phoneticPr fontId="2"/>
  </si>
  <si>
    <t>070-5532-3718</t>
  </si>
  <si>
    <t>870-1152</t>
    <phoneticPr fontId="24"/>
  </si>
  <si>
    <t>リノスフットサルクラブ</t>
    <phoneticPr fontId="24"/>
  </si>
  <si>
    <t>大分県大分市上宗方５６７－８７－５０６</t>
    <rPh sb="0" eb="9">
      <t>870-1152</t>
    </rPh>
    <phoneticPr fontId="24"/>
  </si>
  <si>
    <t>090-3730-9614</t>
    <phoneticPr fontId="24"/>
  </si>
  <si>
    <t>rinos-futsal@live.jp</t>
    <phoneticPr fontId="24"/>
  </si>
  <si>
    <t>西村竜司</t>
    <phoneticPr fontId="24"/>
  </si>
  <si>
    <t>871-0821</t>
    <phoneticPr fontId="1"/>
  </si>
  <si>
    <t>FC中津グラシアス2002</t>
  </si>
  <si>
    <t>福岡県築上郡吉富町幸子629-1</t>
    <rPh sb="0" eb="11">
      <t>８７１－０８２１</t>
    </rPh>
    <phoneticPr fontId="1"/>
  </si>
  <si>
    <t>080-5569-0529</t>
    <phoneticPr fontId="1"/>
  </si>
  <si>
    <t>ptjunchan@yahoo.co.jp</t>
    <phoneticPr fontId="1"/>
  </si>
  <si>
    <t>ptjunchan@gmail.com</t>
    <phoneticPr fontId="1"/>
  </si>
  <si>
    <t>松永　聡</t>
    <rPh sb="0" eb="2">
      <t>マツナガ</t>
    </rPh>
    <rPh sb="3" eb="4">
      <t>サトシ</t>
    </rPh>
    <phoneticPr fontId="1"/>
  </si>
  <si>
    <t>090-1870-3366</t>
    <phoneticPr fontId="1"/>
  </si>
  <si>
    <t>岩尾潤一郎</t>
    <rPh sb="0" eb="2">
      <t>イワオ</t>
    </rPh>
    <rPh sb="2" eb="5">
      <t>ジュンイチロウ</t>
    </rPh>
    <phoneticPr fontId="1"/>
  </si>
  <si>
    <t>874-0847</t>
    <phoneticPr fontId="1"/>
  </si>
  <si>
    <t>別府フットボールクラブ．ミネルバ</t>
    <rPh sb="0" eb="2">
      <t>ベップ</t>
    </rPh>
    <phoneticPr fontId="1"/>
  </si>
  <si>
    <t>大分県別府市馬場１組１</t>
    <rPh sb="0" eb="8">
      <t>８７４－０８４７</t>
    </rPh>
    <rPh sb="9" eb="10">
      <t>クミ</t>
    </rPh>
    <phoneticPr fontId="1"/>
  </si>
  <si>
    <t>0977-26-6616</t>
    <phoneticPr fontId="1"/>
  </si>
  <si>
    <t>takashi.minerba@nifty.com</t>
    <phoneticPr fontId="1"/>
  </si>
  <si>
    <t>永井美津男</t>
    <rPh sb="0" eb="2">
      <t>ナガイ</t>
    </rPh>
    <rPh sb="2" eb="5">
      <t>ミツオ</t>
    </rPh>
    <phoneticPr fontId="1"/>
  </si>
  <si>
    <t>090-2088-4372</t>
    <phoneticPr fontId="1"/>
  </si>
  <si>
    <t>畑中賢三</t>
    <rPh sb="0" eb="2">
      <t>ハタナカ</t>
    </rPh>
    <rPh sb="2" eb="4">
      <t>ケンゾウ</t>
    </rPh>
    <phoneticPr fontId="1"/>
  </si>
  <si>
    <t>080-1746-1536</t>
    <phoneticPr fontId="1"/>
  </si>
  <si>
    <t>876-0045</t>
    <phoneticPr fontId="24"/>
  </si>
  <si>
    <t>FC佐伯　Ｓ－ｐｌａｙ・ＭＩＮＡＭＩ</t>
    <phoneticPr fontId="24"/>
  </si>
  <si>
    <t>大分県佐伯市上岡1527-1</t>
    <rPh sb="0" eb="8">
      <t>８７６－００４５</t>
    </rPh>
    <phoneticPr fontId="24"/>
  </si>
  <si>
    <t>0972-22-0507</t>
    <phoneticPr fontId="24"/>
  </si>
  <si>
    <t>e-minami@cts-net.ne.jp</t>
    <phoneticPr fontId="24"/>
  </si>
  <si>
    <t>大谷伸二</t>
    <rPh sb="0" eb="2">
      <t>オオタニ</t>
    </rPh>
    <rPh sb="2" eb="4">
      <t>シンジ</t>
    </rPh>
    <phoneticPr fontId="8"/>
  </si>
  <si>
    <t>090-5380-1650</t>
    <phoneticPr fontId="24"/>
  </si>
  <si>
    <t>岐崎翔平</t>
    <rPh sb="0" eb="1">
      <t>チマタ</t>
    </rPh>
    <rPh sb="1" eb="2">
      <t>サキ</t>
    </rPh>
    <rPh sb="2" eb="3">
      <t>ショウ</t>
    </rPh>
    <rPh sb="3" eb="4">
      <t>ヒラ</t>
    </rPh>
    <phoneticPr fontId="24"/>
  </si>
  <si>
    <t>080-1785-2116</t>
    <phoneticPr fontId="24"/>
  </si>
  <si>
    <t>深田知秀</t>
    <rPh sb="0" eb="2">
      <t>フカダ</t>
    </rPh>
    <rPh sb="2" eb="4">
      <t>トモヒデ</t>
    </rPh>
    <phoneticPr fontId="24"/>
  </si>
  <si>
    <t>080-8386-2582</t>
    <phoneticPr fontId="24"/>
  </si>
  <si>
    <t>879-5518</t>
    <phoneticPr fontId="24"/>
  </si>
  <si>
    <t>Vinculo大分U-15</t>
    <rPh sb="7" eb="9">
      <t>オオイタ</t>
    </rPh>
    <phoneticPr fontId="24"/>
  </si>
  <si>
    <t>大分県由布市挾間町北方581-9</t>
    <rPh sb="0" eb="11">
      <t>８７９－５５１８</t>
    </rPh>
    <phoneticPr fontId="24"/>
  </si>
  <si>
    <t>070-5411-3622</t>
    <phoneticPr fontId="24"/>
  </si>
  <si>
    <t>va5u@live.jp</t>
    <phoneticPr fontId="24"/>
  </si>
  <si>
    <t>佐藤康之</t>
    <rPh sb="0" eb="2">
      <t>サトウ</t>
    </rPh>
    <rPh sb="2" eb="4">
      <t>ヤスユキ</t>
    </rPh>
    <phoneticPr fontId="24"/>
  </si>
  <si>
    <t>浅井純也</t>
    <rPh sb="0" eb="2">
      <t>アサイ</t>
    </rPh>
    <rPh sb="2" eb="4">
      <t>ジュンヤ</t>
    </rPh>
    <phoneticPr fontId="24"/>
  </si>
  <si>
    <t>080-1734-1457</t>
    <phoneticPr fontId="24"/>
  </si>
  <si>
    <t>880-0035</t>
    <phoneticPr fontId="1"/>
  </si>
  <si>
    <t>旭スポーツFCジュニアユース</t>
  </si>
  <si>
    <t>宮崎県宮崎市下北方町下郷6096-5</t>
    <rPh sb="0" eb="10">
      <t>８８０－００３５</t>
    </rPh>
    <rPh sb="10" eb="12">
      <t>シモゴウ</t>
    </rPh>
    <phoneticPr fontId="1"/>
  </si>
  <si>
    <t>0985-31-1137</t>
  </si>
  <si>
    <t>0985-31-1150</t>
  </si>
  <si>
    <t>asahi_sports.com@axel.ocn.ne.jp</t>
  </si>
  <si>
    <t>細川康寛</t>
    <rPh sb="0" eb="2">
      <t>ホソカワ</t>
    </rPh>
    <rPh sb="2" eb="4">
      <t>ヤスヒロ</t>
    </rPh>
    <phoneticPr fontId="3"/>
  </si>
  <si>
    <t>090-9076-6057</t>
  </si>
  <si>
    <t>鈴木寿士</t>
    <phoneticPr fontId="1"/>
  </si>
  <si>
    <t>080ｰ1765ｰ4172</t>
    <phoneticPr fontId="1"/>
  </si>
  <si>
    <t>880-0121</t>
    <phoneticPr fontId="1"/>
  </si>
  <si>
    <t>ヴェントノーバFC</t>
    <phoneticPr fontId="1"/>
  </si>
  <si>
    <t>宮崎県宮崎市島之内7005　フォレスト75 1-Ｄ号室</t>
    <rPh sb="0" eb="9">
      <t>８８０－０１２１</t>
    </rPh>
    <rPh sb="25" eb="26">
      <t>ゴウ</t>
    </rPh>
    <rPh sb="26" eb="27">
      <t>シツ</t>
    </rPh>
    <phoneticPr fontId="1"/>
  </si>
  <si>
    <t>090-5920-1113</t>
    <phoneticPr fontId="1"/>
  </si>
  <si>
    <t>ventonovafc@gmail.com</t>
    <phoneticPr fontId="1"/>
  </si>
  <si>
    <t>和田浩幸</t>
    <rPh sb="0" eb="2">
      <t>ワダ</t>
    </rPh>
    <rPh sb="2" eb="4">
      <t>ヒロユキ</t>
    </rPh>
    <phoneticPr fontId="1"/>
  </si>
  <si>
    <t>宮崎日本大学中学校サッカー部</t>
    <rPh sb="0" eb="2">
      <t>ミヤザキ</t>
    </rPh>
    <rPh sb="2" eb="4">
      <t>ニホン</t>
    </rPh>
    <rPh sb="4" eb="6">
      <t>ダイガク</t>
    </rPh>
    <rPh sb="6" eb="9">
      <t>チュウガッコウ</t>
    </rPh>
    <phoneticPr fontId="2"/>
  </si>
  <si>
    <t>宮崎県宮崎市島之内6822-2</t>
    <rPh sb="0" eb="9">
      <t>８８０－０１２１</t>
    </rPh>
    <phoneticPr fontId="1"/>
  </si>
  <si>
    <t>0985-39-1121</t>
  </si>
  <si>
    <t>0985-39-1516</t>
  </si>
  <si>
    <t>tano@m-nichidai.com</t>
    <phoneticPr fontId="24"/>
  </si>
  <si>
    <t>田野矩大</t>
    <rPh sb="0" eb="2">
      <t>タノ</t>
    </rPh>
    <rPh sb="2" eb="3">
      <t>ツネ</t>
    </rPh>
    <rPh sb="3" eb="4">
      <t>ダイ</t>
    </rPh>
    <phoneticPr fontId="2"/>
  </si>
  <si>
    <t>080-5251-1795</t>
    <phoneticPr fontId="24"/>
  </si>
  <si>
    <t>宮崎市立住吉中学校サッカー部</t>
    <rPh sb="0" eb="2">
      <t>ミヤザキ</t>
    </rPh>
    <rPh sb="2" eb="4">
      <t>シリツ</t>
    </rPh>
    <rPh sb="4" eb="6">
      <t>スミヨシ</t>
    </rPh>
    <rPh sb="6" eb="9">
      <t>チュウガッコウ</t>
    </rPh>
    <phoneticPr fontId="1"/>
  </si>
  <si>
    <t>宮崎県宮崎市島之内7608</t>
    <rPh sb="0" eb="9">
      <t>８８０－０１２１</t>
    </rPh>
    <phoneticPr fontId="1"/>
  </si>
  <si>
    <t>0985-39-1512</t>
    <phoneticPr fontId="1"/>
  </si>
  <si>
    <t>sumiyoshi-c-50@mcnet.ed.jp</t>
    <phoneticPr fontId="1"/>
  </si>
  <si>
    <t>河上健悟</t>
    <rPh sb="0" eb="2">
      <t>カワカミ</t>
    </rPh>
    <rPh sb="2" eb="4">
      <t>ケンゴ</t>
    </rPh>
    <phoneticPr fontId="1"/>
  </si>
  <si>
    <t>090-7473-8257</t>
    <phoneticPr fontId="1"/>
  </si>
  <si>
    <t>880-0841</t>
    <phoneticPr fontId="1"/>
  </si>
  <si>
    <t>宮崎市立檍中学校サッカー部</t>
    <rPh sb="0" eb="2">
      <t>ミヤザキ</t>
    </rPh>
    <rPh sb="2" eb="4">
      <t>シリツ</t>
    </rPh>
    <rPh sb="4" eb="5">
      <t>アオキ</t>
    </rPh>
    <rPh sb="5" eb="8">
      <t>チュウガッコウ</t>
    </rPh>
    <rPh sb="12" eb="13">
      <t>ブ</t>
    </rPh>
    <phoneticPr fontId="2"/>
  </si>
  <si>
    <t>宮崎県宮崎市吉村町江田原甲265番地</t>
    <rPh sb="0" eb="3">
      <t>ミヤザキケン</t>
    </rPh>
    <rPh sb="3" eb="6">
      <t>ミヤザキシ</t>
    </rPh>
    <rPh sb="6" eb="9">
      <t>ヨシムラチョウ</t>
    </rPh>
    <rPh sb="9" eb="10">
      <t>エ</t>
    </rPh>
    <rPh sb="10" eb="12">
      <t>タハラ</t>
    </rPh>
    <rPh sb="12" eb="13">
      <t>コウ</t>
    </rPh>
    <rPh sb="16" eb="18">
      <t>バンチ</t>
    </rPh>
    <phoneticPr fontId="1"/>
  </si>
  <si>
    <t>0985-23-2225</t>
    <phoneticPr fontId="1"/>
  </si>
  <si>
    <t>0985-23-2226</t>
    <phoneticPr fontId="1"/>
  </si>
  <si>
    <t>aoki-c-52@mcnet.ed.jp</t>
  </si>
  <si>
    <t>中平光彦</t>
    <rPh sb="0" eb="2">
      <t>ナカヒラ</t>
    </rPh>
    <rPh sb="2" eb="4">
      <t>ミツヒコ</t>
    </rPh>
    <phoneticPr fontId="1"/>
  </si>
  <si>
    <t>090-2580-4620</t>
    <phoneticPr fontId="1"/>
  </si>
  <si>
    <t>880-0845</t>
    <phoneticPr fontId="1"/>
  </si>
  <si>
    <t>太陽SC宮崎</t>
  </si>
  <si>
    <t>宮崎県宮崎市新城町33-4 ㈱太陽スポーツクラブ宮崎中央営業所</t>
    <rPh sb="0" eb="9">
      <t>８８０－０８４５</t>
    </rPh>
    <rPh sb="15" eb="17">
      <t>タイヨウ</t>
    </rPh>
    <rPh sb="24" eb="26">
      <t>ミヤザキ</t>
    </rPh>
    <rPh sb="26" eb="28">
      <t>チュウオウ</t>
    </rPh>
    <rPh sb="28" eb="31">
      <t>エイギョウショ</t>
    </rPh>
    <phoneticPr fontId="1"/>
  </si>
  <si>
    <t>0985-83-0130</t>
    <phoneticPr fontId="1"/>
  </si>
  <si>
    <t>0985-83-0130</t>
  </si>
  <si>
    <t>miyazakichuou1@taiyo-sports.com</t>
  </si>
  <si>
    <t>teamorenge@icloud.com</t>
    <phoneticPr fontId="1"/>
  </si>
  <si>
    <t>河崎憲一郎</t>
    <rPh sb="0" eb="2">
      <t>カワサキ</t>
    </rPh>
    <rPh sb="2" eb="5">
      <t>ケンイチロウ</t>
    </rPh>
    <phoneticPr fontId="1"/>
  </si>
  <si>
    <t>090-5385-3116</t>
    <phoneticPr fontId="1"/>
  </si>
  <si>
    <t>880-0911</t>
    <phoneticPr fontId="1"/>
  </si>
  <si>
    <t>セントラルFC宮崎</t>
    <phoneticPr fontId="1"/>
  </si>
  <si>
    <t>宮崎県宮崎市田吉4374-2</t>
    <rPh sb="0" eb="8">
      <t>８８０－０９１１</t>
    </rPh>
    <phoneticPr fontId="1"/>
  </si>
  <si>
    <t>0985-56-2755</t>
    <phoneticPr fontId="1"/>
  </si>
  <si>
    <t>gejigeji0605@yahoo.co.jp</t>
    <phoneticPr fontId="1"/>
  </si>
  <si>
    <t>稲田義章</t>
    <rPh sb="0" eb="2">
      <t>イナダ</t>
    </rPh>
    <rPh sb="2" eb="4">
      <t>ヨシアキ</t>
    </rPh>
    <phoneticPr fontId="1"/>
  </si>
  <si>
    <t>090-4345-6511</t>
    <phoneticPr fontId="1"/>
  </si>
  <si>
    <t>大西健介</t>
    <rPh sb="0" eb="2">
      <t>オオニシ</t>
    </rPh>
    <rPh sb="2" eb="4">
      <t>ケンスケ</t>
    </rPh>
    <phoneticPr fontId="1"/>
  </si>
  <si>
    <t>090-4347-9015</t>
    <phoneticPr fontId="1"/>
  </si>
  <si>
    <t>880-0951</t>
    <phoneticPr fontId="1"/>
  </si>
  <si>
    <t>宮崎市立大塚中学校サッカー部</t>
    <rPh sb="0" eb="2">
      <t>ミヤザキ</t>
    </rPh>
    <rPh sb="2" eb="4">
      <t>シリツ</t>
    </rPh>
    <rPh sb="4" eb="6">
      <t>オオツカ</t>
    </rPh>
    <rPh sb="6" eb="9">
      <t>チュウガッコウ</t>
    </rPh>
    <phoneticPr fontId="2"/>
  </si>
  <si>
    <t>宮崎県宮崎市大塚町鎌ヶ迫2296</t>
    <rPh sb="0" eb="9">
      <t>８８０－０９５１</t>
    </rPh>
    <rPh sb="9" eb="10">
      <t>カマ</t>
    </rPh>
    <rPh sb="11" eb="12">
      <t>セマ</t>
    </rPh>
    <phoneticPr fontId="1"/>
  </si>
  <si>
    <t>0985-47-1130</t>
  </si>
  <si>
    <t>0985-47-1131</t>
  </si>
  <si>
    <t>ohtsuka-c-54@mcnet.ed.jp</t>
    <phoneticPr fontId="1"/>
  </si>
  <si>
    <t>佐原大祐</t>
    <rPh sb="0" eb="2">
      <t>サハラ</t>
    </rPh>
    <rPh sb="2" eb="4">
      <t>ダイスケ</t>
    </rPh>
    <phoneticPr fontId="2"/>
  </si>
  <si>
    <t>090-4485-3697</t>
    <phoneticPr fontId="1"/>
  </si>
  <si>
    <t>金丸　誠</t>
    <rPh sb="0" eb="2">
      <t>カネマル</t>
    </rPh>
    <rPh sb="3" eb="4">
      <t>マコト</t>
    </rPh>
    <phoneticPr fontId="2"/>
  </si>
  <si>
    <t>090-5943-2507</t>
    <phoneticPr fontId="1"/>
  </si>
  <si>
    <t>中武勇太</t>
    <phoneticPr fontId="1"/>
  </si>
  <si>
    <t>080-1770-2726</t>
    <phoneticPr fontId="1"/>
  </si>
  <si>
    <t>882-0001</t>
    <phoneticPr fontId="24"/>
  </si>
  <si>
    <t>延岡学園高校</t>
    <rPh sb="0" eb="2">
      <t>ノベオカ</t>
    </rPh>
    <rPh sb="2" eb="4">
      <t>ガクエン</t>
    </rPh>
    <rPh sb="4" eb="6">
      <t>コウコウ</t>
    </rPh>
    <phoneticPr fontId="24"/>
  </si>
  <si>
    <t>宮崎県延岡市大峡町7820</t>
    <rPh sb="0" eb="9">
      <t>８８２－０００１</t>
    </rPh>
    <phoneticPr fontId="24"/>
  </si>
  <si>
    <t>0982-33-3227</t>
    <phoneticPr fontId="24"/>
  </si>
  <si>
    <t>0982-35-1025</t>
    <phoneticPr fontId="24"/>
  </si>
  <si>
    <t>nobegaku.fc@gmail.com</t>
    <phoneticPr fontId="24"/>
  </si>
  <si>
    <t>大羽</t>
    <rPh sb="0" eb="1">
      <t>オオ</t>
    </rPh>
    <rPh sb="1" eb="2">
      <t>ハネ</t>
    </rPh>
    <phoneticPr fontId="24"/>
  </si>
  <si>
    <t>080-8583-2661</t>
    <phoneticPr fontId="24"/>
  </si>
  <si>
    <t>080-1755-1690</t>
    <phoneticPr fontId="1"/>
  </si>
  <si>
    <t>882-0804</t>
    <phoneticPr fontId="1"/>
  </si>
  <si>
    <t>延岡市立西階中学校サッカー部</t>
    <rPh sb="0" eb="2">
      <t>ノベオカ</t>
    </rPh>
    <rPh sb="2" eb="4">
      <t>シリツ</t>
    </rPh>
    <rPh sb="4" eb="5">
      <t>ニシ</t>
    </rPh>
    <rPh sb="5" eb="6">
      <t>カイ</t>
    </rPh>
    <rPh sb="6" eb="9">
      <t>チュウガッコウ</t>
    </rPh>
    <phoneticPr fontId="2"/>
  </si>
  <si>
    <t>宮崎県延岡市西階町１丁目4042番地3</t>
    <rPh sb="0" eb="9">
      <t>８８２－０８０４</t>
    </rPh>
    <rPh sb="10" eb="12">
      <t>チョウメ</t>
    </rPh>
    <rPh sb="16" eb="18">
      <t>バンチ</t>
    </rPh>
    <phoneticPr fontId="1"/>
  </si>
  <si>
    <t>0982-21-5851</t>
  </si>
  <si>
    <t>0982-21-5852</t>
  </si>
  <si>
    <t>kitachukura@yahoo.co.jp</t>
  </si>
  <si>
    <t>倉尾健二</t>
    <rPh sb="0" eb="1">
      <t>クラ</t>
    </rPh>
    <rPh sb="1" eb="2">
      <t>オ</t>
    </rPh>
    <rPh sb="2" eb="4">
      <t>ケンジ</t>
    </rPh>
    <phoneticPr fontId="2"/>
  </si>
  <si>
    <t>090-5737-9537</t>
  </si>
  <si>
    <t>882-0812</t>
    <phoneticPr fontId="1"/>
  </si>
  <si>
    <t>岡富中学校サッカー部</t>
    <rPh sb="0" eb="1">
      <t>オカ</t>
    </rPh>
    <rPh sb="1" eb="2">
      <t>トミ</t>
    </rPh>
    <rPh sb="2" eb="5">
      <t>チュウガッコウ</t>
    </rPh>
    <phoneticPr fontId="1"/>
  </si>
  <si>
    <t>宮崎県延岡市本小路75-2</t>
    <rPh sb="0" eb="9">
      <t>８８２－０８１２</t>
    </rPh>
    <phoneticPr fontId="1"/>
  </si>
  <si>
    <t>0982-21-6494</t>
    <phoneticPr fontId="1"/>
  </si>
  <si>
    <t>0982-21-6495</t>
    <phoneticPr fontId="1"/>
  </si>
  <si>
    <t>m0j0g0@yahoo.co.jp</t>
    <phoneticPr fontId="1"/>
  </si>
  <si>
    <t>牧野泰佑</t>
    <rPh sb="0" eb="2">
      <t>マキノ</t>
    </rPh>
    <rPh sb="2" eb="4">
      <t>ヤスヒロ</t>
    </rPh>
    <phoneticPr fontId="1"/>
  </si>
  <si>
    <t>080-1781-6598</t>
    <phoneticPr fontId="1"/>
  </si>
  <si>
    <t>883-0033</t>
    <phoneticPr fontId="1"/>
  </si>
  <si>
    <t>プログレッソ日向FC</t>
  </si>
  <si>
    <t>宮崎県日向市塩見8547</t>
    <rPh sb="0" eb="8">
      <t>８８３－００３３</t>
    </rPh>
    <phoneticPr fontId="1"/>
  </si>
  <si>
    <t>0982-53-0109</t>
    <phoneticPr fontId="1"/>
  </si>
  <si>
    <t>0982-53-0109</t>
  </si>
  <si>
    <t>kou_seri6854@ybb.ne.jp</t>
  </si>
  <si>
    <t>芹ケ野功一</t>
    <rPh sb="0" eb="3">
      <t>セリガノ</t>
    </rPh>
    <rPh sb="3" eb="5">
      <t>コウイチ</t>
    </rPh>
    <phoneticPr fontId="1"/>
  </si>
  <si>
    <t>090-2392-8072</t>
    <phoneticPr fontId="1"/>
  </si>
  <si>
    <t>黒田史也</t>
    <rPh sb="0" eb="2">
      <t>クロダ</t>
    </rPh>
    <rPh sb="2" eb="4">
      <t>フミヤ</t>
    </rPh>
    <phoneticPr fontId="1"/>
  </si>
  <si>
    <t>東　大佑</t>
    <rPh sb="0" eb="1">
      <t>ヒガシ</t>
    </rPh>
    <rPh sb="2" eb="4">
      <t>ダイスケ</t>
    </rPh>
    <phoneticPr fontId="1"/>
  </si>
  <si>
    <t>883-0034</t>
    <phoneticPr fontId="24"/>
  </si>
  <si>
    <t>日向市立日向中学校サッカー部</t>
    <rPh sb="0" eb="4">
      <t>ヒュウガシリツ</t>
    </rPh>
    <rPh sb="4" eb="6">
      <t>ヒュウガ</t>
    </rPh>
    <rPh sb="6" eb="8">
      <t>チュウガク</t>
    </rPh>
    <rPh sb="8" eb="9">
      <t>コウ</t>
    </rPh>
    <rPh sb="13" eb="14">
      <t>ブ</t>
    </rPh>
    <phoneticPr fontId="24"/>
  </si>
  <si>
    <t>宮崎県日向市富高733番地4</t>
    <rPh sb="0" eb="8">
      <t>８８３－００３４</t>
    </rPh>
    <rPh sb="11" eb="13">
      <t>バンチ</t>
    </rPh>
    <phoneticPr fontId="24"/>
  </si>
  <si>
    <t>0982-52-4794</t>
    <phoneticPr fontId="24"/>
  </si>
  <si>
    <t>0982-52-4795</t>
    <phoneticPr fontId="24"/>
  </si>
  <si>
    <t>hissa0816@yahoo.co.jp</t>
    <phoneticPr fontId="24"/>
  </si>
  <si>
    <t>丸山久志</t>
    <rPh sb="0" eb="2">
      <t>マルヤマ</t>
    </rPh>
    <rPh sb="2" eb="3">
      <t>ヒサシ</t>
    </rPh>
    <rPh sb="3" eb="4">
      <t>シ</t>
    </rPh>
    <phoneticPr fontId="24"/>
  </si>
  <si>
    <t>080-6453-2131</t>
    <phoneticPr fontId="24"/>
  </si>
  <si>
    <t>885-0004</t>
    <phoneticPr fontId="1"/>
  </si>
  <si>
    <t>都城市立沖水中学校サッカー部</t>
    <rPh sb="4" eb="5">
      <t>オキ</t>
    </rPh>
    <rPh sb="5" eb="6">
      <t>スイ</t>
    </rPh>
    <rPh sb="6" eb="9">
      <t>チュウガッコウ</t>
    </rPh>
    <rPh sb="13" eb="14">
      <t>ブ</t>
    </rPh>
    <phoneticPr fontId="2"/>
  </si>
  <si>
    <t>宮崎県都城市都北町5615番地</t>
    <rPh sb="0" eb="9">
      <t>８８５－０００４</t>
    </rPh>
    <rPh sb="13" eb="15">
      <t>バンチ</t>
    </rPh>
    <phoneticPr fontId="1"/>
  </si>
  <si>
    <t>0986-38-1335</t>
  </si>
  <si>
    <t>0986-38-6760</t>
  </si>
  <si>
    <t>okichusoccer@yahoo.co.jp</t>
  </si>
  <si>
    <t>森山剛浩</t>
    <rPh sb="0" eb="2">
      <t>モリヤマ</t>
    </rPh>
    <rPh sb="2" eb="3">
      <t>ツヨシ</t>
    </rPh>
    <rPh sb="3" eb="4">
      <t>ヒロ</t>
    </rPh>
    <phoneticPr fontId="2"/>
  </si>
  <si>
    <t>090-8411-8772</t>
  </si>
  <si>
    <t>下野　剛</t>
    <rPh sb="0" eb="2">
      <t>シモノ</t>
    </rPh>
    <rPh sb="3" eb="4">
      <t>ツヨシ</t>
    </rPh>
    <phoneticPr fontId="2"/>
  </si>
  <si>
    <t>090-8351-1781</t>
  </si>
  <si>
    <t>885-0015</t>
    <phoneticPr fontId="24"/>
  </si>
  <si>
    <t>祝吉中学校サッカー部</t>
    <rPh sb="0" eb="2">
      <t>シュクヨシ</t>
    </rPh>
    <rPh sb="2" eb="5">
      <t>チュウガッコウ</t>
    </rPh>
    <rPh sb="9" eb="10">
      <t>ブ</t>
    </rPh>
    <phoneticPr fontId="24"/>
  </si>
  <si>
    <t>宮崎県都城市千町4962</t>
    <rPh sb="0" eb="8">
      <t>885-0015</t>
    </rPh>
    <phoneticPr fontId="24"/>
  </si>
  <si>
    <t>0986-22-0697</t>
    <phoneticPr fontId="24"/>
  </si>
  <si>
    <t>ryuta_honda@yahoo.co.jp</t>
    <phoneticPr fontId="24"/>
  </si>
  <si>
    <t>本田竜太</t>
    <rPh sb="0" eb="2">
      <t>ホンダ</t>
    </rPh>
    <rPh sb="2" eb="4">
      <t>リュウタ</t>
    </rPh>
    <phoneticPr fontId="2"/>
  </si>
  <si>
    <t>090-5020-6206</t>
  </si>
  <si>
    <t>885-0073</t>
    <phoneticPr fontId="24"/>
  </si>
  <si>
    <t>都城市立姫城中学校サッカー部</t>
    <rPh sb="4" eb="5">
      <t>ヒメ</t>
    </rPh>
    <rPh sb="5" eb="6">
      <t>ジョウ</t>
    </rPh>
    <rPh sb="6" eb="9">
      <t>チュウガッコウ</t>
    </rPh>
    <rPh sb="13" eb="14">
      <t>ブ</t>
    </rPh>
    <phoneticPr fontId="2"/>
  </si>
  <si>
    <t>宮崎県都城市姫城町25-71</t>
    <phoneticPr fontId="24"/>
  </si>
  <si>
    <t>0986-22-4287</t>
    <phoneticPr fontId="1"/>
  </si>
  <si>
    <t>4301ja@miyazaki-c-ed.jp</t>
    <phoneticPr fontId="24"/>
  </si>
  <si>
    <t>川口裕之</t>
    <rPh sb="0" eb="2">
      <t>カワグチ</t>
    </rPh>
    <rPh sb="2" eb="4">
      <t>ヒロユキ</t>
    </rPh>
    <phoneticPr fontId="24"/>
  </si>
  <si>
    <t>090-7530-1366</t>
    <phoneticPr fontId="24"/>
  </si>
  <si>
    <t>885-0094</t>
    <phoneticPr fontId="1"/>
  </si>
  <si>
    <t>都城市立西中学校サッカー部</t>
    <rPh sb="6" eb="8">
      <t>ガッコウ</t>
    </rPh>
    <phoneticPr fontId="2"/>
  </si>
  <si>
    <t>宮崎県都城市都原町7707</t>
    <rPh sb="0" eb="9">
      <t>８８５－００９４</t>
    </rPh>
    <phoneticPr fontId="1"/>
  </si>
  <si>
    <t>0986-24-1128</t>
  </si>
  <si>
    <t>0986-24-6038</t>
    <phoneticPr fontId="1"/>
  </si>
  <si>
    <t>seikenta39@yahoo.co.jp</t>
    <phoneticPr fontId="24"/>
  </si>
  <si>
    <t>小迎大悟</t>
    <phoneticPr fontId="24"/>
  </si>
  <si>
    <t>090-1877-3817</t>
    <phoneticPr fontId="24"/>
  </si>
  <si>
    <t>長峰聖治</t>
    <phoneticPr fontId="24"/>
  </si>
  <si>
    <t>090-7391-6679</t>
    <phoneticPr fontId="24"/>
  </si>
  <si>
    <t>横山健二</t>
    <phoneticPr fontId="24"/>
  </si>
  <si>
    <t>090-9070-2518</t>
    <phoneticPr fontId="24"/>
  </si>
  <si>
    <t>885-1202</t>
    <phoneticPr fontId="24"/>
  </si>
  <si>
    <t>高城中学校サッカー部</t>
    <phoneticPr fontId="24"/>
  </si>
  <si>
    <t>宮崎県　都城市高城町穂満坊１１５－１</t>
    <phoneticPr fontId="24"/>
  </si>
  <si>
    <t>0986-58-2303</t>
    <phoneticPr fontId="24"/>
  </si>
  <si>
    <t>0986-58-2823</t>
    <phoneticPr fontId="24"/>
  </si>
  <si>
    <t>m.matsuwaki@gmail.com</t>
    <phoneticPr fontId="24"/>
  </si>
  <si>
    <t>松脇正和</t>
    <phoneticPr fontId="24"/>
  </si>
  <si>
    <t>090-6299-8653</t>
    <phoneticPr fontId="24"/>
  </si>
  <si>
    <t>886-0005</t>
    <phoneticPr fontId="24"/>
  </si>
  <si>
    <t>KITAKIRISHIMA.FC</t>
    <phoneticPr fontId="24"/>
  </si>
  <si>
    <t>宮崎県小林市南西方2053-15</t>
    <rPh sb="0" eb="9">
      <t>８８６－０００５</t>
    </rPh>
    <phoneticPr fontId="24"/>
  </si>
  <si>
    <t>0984-22-2125</t>
    <phoneticPr fontId="24"/>
  </si>
  <si>
    <t>qqms4xx9k@dune.ocn.ne.jp</t>
    <phoneticPr fontId="1"/>
  </si>
  <si>
    <t>spkz85a9@hb.tp1.jp</t>
  </si>
  <si>
    <t>冨満　茂</t>
    <rPh sb="0" eb="1">
      <t>トミ</t>
    </rPh>
    <rPh sb="1" eb="2">
      <t>マン</t>
    </rPh>
    <rPh sb="3" eb="4">
      <t>シゲル</t>
    </rPh>
    <phoneticPr fontId="24"/>
  </si>
  <si>
    <t>090-7399-1735</t>
    <phoneticPr fontId="24"/>
  </si>
  <si>
    <t>大坪和政</t>
    <rPh sb="0" eb="2">
      <t>オオツボ</t>
    </rPh>
    <rPh sb="2" eb="4">
      <t>カズマサ</t>
    </rPh>
    <phoneticPr fontId="24"/>
  </si>
  <si>
    <t>090-7473-6431</t>
    <phoneticPr fontId="24"/>
  </si>
  <si>
    <t>887-0041</t>
    <phoneticPr fontId="24"/>
  </si>
  <si>
    <t>日南学園高校</t>
    <phoneticPr fontId="24"/>
  </si>
  <si>
    <t>宮崎県日南市吾田東3-5-1</t>
    <rPh sb="0" eb="9">
      <t>887-0041</t>
    </rPh>
    <phoneticPr fontId="24"/>
  </si>
  <si>
    <t>0987-23-1311</t>
    <phoneticPr fontId="24"/>
  </si>
  <si>
    <t>0987-23-1313</t>
    <phoneticPr fontId="24"/>
  </si>
  <si>
    <t>yoshiyuki_feliz@yahoo.co.jp</t>
    <phoneticPr fontId="24"/>
  </si>
  <si>
    <t>根本一也</t>
    <rPh sb="0" eb="2">
      <t>ネモト</t>
    </rPh>
    <rPh sb="2" eb="4">
      <t>カズヤ</t>
    </rPh>
    <phoneticPr fontId="24"/>
  </si>
  <si>
    <t>090-2135-7417</t>
    <phoneticPr fontId="24"/>
  </si>
  <si>
    <t>889-0513</t>
    <phoneticPr fontId="1"/>
  </si>
  <si>
    <t>フォルトゥナ延岡FC</t>
    <phoneticPr fontId="1"/>
  </si>
  <si>
    <t>宮崎県延岡市土々呂町３丁目846-29</t>
    <rPh sb="0" eb="10">
      <t>８８９－０５１３</t>
    </rPh>
    <rPh sb="11" eb="13">
      <t>チョウメ</t>
    </rPh>
    <phoneticPr fontId="1"/>
  </si>
  <si>
    <t>0982-40-5635</t>
    <phoneticPr fontId="1"/>
  </si>
  <si>
    <t>0982-40-5635</t>
  </si>
  <si>
    <t>fortuna@izm.bbiq.jp</t>
  </si>
  <si>
    <t>fnfc@i.softbank.jp</t>
    <phoneticPr fontId="1"/>
  </si>
  <si>
    <t>清水則吉</t>
    <rPh sb="0" eb="2">
      <t>シミズ</t>
    </rPh>
    <rPh sb="2" eb="4">
      <t>ノリヨシ</t>
    </rPh>
    <phoneticPr fontId="1"/>
  </si>
  <si>
    <t>090-2852-7267</t>
    <phoneticPr fontId="1"/>
  </si>
  <si>
    <t>奈須秀司</t>
    <rPh sb="0" eb="2">
      <t>ナス</t>
    </rPh>
    <rPh sb="2" eb="4">
      <t>ヒデジ</t>
    </rPh>
    <phoneticPr fontId="1"/>
  </si>
  <si>
    <t>090-1194-2208</t>
    <phoneticPr fontId="1"/>
  </si>
  <si>
    <t>889-1301</t>
    <phoneticPr fontId="1"/>
  </si>
  <si>
    <t>児湯SC</t>
    <rPh sb="0" eb="2">
      <t>コユ</t>
    </rPh>
    <phoneticPr fontId="1"/>
  </si>
  <si>
    <t>宮崎県児湯郡川南町川南3390</t>
    <rPh sb="0" eb="11">
      <t>８８９－１３０１</t>
    </rPh>
    <phoneticPr fontId="1"/>
  </si>
  <si>
    <t>090-9404-2141</t>
    <phoneticPr fontId="1"/>
  </si>
  <si>
    <t>koyu.soccerland@gmail.com</t>
    <phoneticPr fontId="1"/>
  </si>
  <si>
    <t>福元智祐</t>
    <rPh sb="0" eb="2">
      <t>フクモト</t>
    </rPh>
    <rPh sb="2" eb="4">
      <t>トモヒロ</t>
    </rPh>
    <phoneticPr fontId="1"/>
  </si>
  <si>
    <t>889-1605</t>
    <phoneticPr fontId="1"/>
  </si>
  <si>
    <t>テゲバジャーロ宮崎</t>
    <rPh sb="7" eb="9">
      <t>ミヤザキ</t>
    </rPh>
    <phoneticPr fontId="24"/>
  </si>
  <si>
    <t>宮崎県宮崎市清武町加納乙463-13 智建ビル108</t>
    <rPh sb="0" eb="11">
      <t>８８９－１６０５</t>
    </rPh>
    <rPh sb="11" eb="12">
      <t>オツ</t>
    </rPh>
    <rPh sb="19" eb="20">
      <t>トモ</t>
    </rPh>
    <rPh sb="20" eb="21">
      <t>ケン</t>
    </rPh>
    <phoneticPr fontId="1"/>
  </si>
  <si>
    <t>0985-71-4000</t>
  </si>
  <si>
    <t>msufc_u12_u15@yahoo.co.jp</t>
    <phoneticPr fontId="24"/>
  </si>
  <si>
    <t>藤山大輔</t>
    <rPh sb="0" eb="2">
      <t>フジヤマ</t>
    </rPh>
    <rPh sb="2" eb="4">
      <t>ダイスケ</t>
    </rPh>
    <phoneticPr fontId="2"/>
  </si>
  <si>
    <t>090-9795-3807</t>
    <phoneticPr fontId="24"/>
  </si>
  <si>
    <t>アリーバFC</t>
  </si>
  <si>
    <t>宮崎県宮崎市清武町加納甲2356-2</t>
    <rPh sb="0" eb="11">
      <t>８８９－１６０５</t>
    </rPh>
    <rPh sb="11" eb="12">
      <t>コウ</t>
    </rPh>
    <phoneticPr fontId="1"/>
  </si>
  <si>
    <t>0985-85-3792</t>
    <phoneticPr fontId="1"/>
  </si>
  <si>
    <t>0985-67-4332</t>
  </si>
  <si>
    <t>arriba_fc@yahoo.co.jp</t>
    <phoneticPr fontId="24"/>
  </si>
  <si>
    <t>日高勇二</t>
    <rPh sb="0" eb="2">
      <t>ヒダカ</t>
    </rPh>
    <rPh sb="2" eb="4">
      <t>ユウジ</t>
    </rPh>
    <phoneticPr fontId="1"/>
  </si>
  <si>
    <t>日高大樹</t>
    <rPh sb="0" eb="2">
      <t>ヒダカ</t>
    </rPh>
    <rPh sb="2" eb="4">
      <t>ダイキ</t>
    </rPh>
    <phoneticPr fontId="1"/>
  </si>
  <si>
    <t>889-1901</t>
    <phoneticPr fontId="24"/>
  </si>
  <si>
    <t>三股中学校サッカー部</t>
    <rPh sb="0" eb="2">
      <t>ミツマタ</t>
    </rPh>
    <rPh sb="2" eb="5">
      <t>チュウガッコウ</t>
    </rPh>
    <rPh sb="9" eb="10">
      <t>ブ</t>
    </rPh>
    <phoneticPr fontId="24"/>
  </si>
  <si>
    <t>宮崎県北諸県郡三股町樺山3548</t>
    <rPh sb="0" eb="12">
      <t>889-1901</t>
    </rPh>
    <phoneticPr fontId="24"/>
  </si>
  <si>
    <t>0986-52-1144</t>
    <phoneticPr fontId="24"/>
  </si>
  <si>
    <t>0986-52-1143</t>
    <phoneticPr fontId="24"/>
  </si>
  <si>
    <t>mimatasoccer1996@yahoo.co.jp</t>
    <phoneticPr fontId="24"/>
  </si>
  <si>
    <t>小川　倫史</t>
    <phoneticPr fontId="24"/>
  </si>
  <si>
    <t>090-7385-1032</t>
    <phoneticPr fontId="24"/>
  </si>
  <si>
    <t>889-1901</t>
    <phoneticPr fontId="1"/>
  </si>
  <si>
    <t>セレソン都城FC</t>
  </si>
  <si>
    <t>宮崎県北諸県郡三股町樺山3276番地14</t>
    <rPh sb="0" eb="12">
      <t>８８９－１９０１</t>
    </rPh>
    <rPh sb="16" eb="18">
      <t>バンチ</t>
    </rPh>
    <phoneticPr fontId="1"/>
  </si>
  <si>
    <t>0986-51-3773</t>
  </si>
  <si>
    <t>qtpms268@ybb.ne.jp</t>
  </si>
  <si>
    <t>中山新吾</t>
    <rPh sb="0" eb="2">
      <t>ナカヤマ</t>
    </rPh>
    <rPh sb="2" eb="4">
      <t>シンゴ</t>
    </rPh>
    <phoneticPr fontId="2"/>
  </si>
  <si>
    <t>090-8834-8282</t>
  </si>
  <si>
    <t>889-2152</t>
    <phoneticPr fontId="1"/>
  </si>
  <si>
    <t>ヴィラル木花SC</t>
    <phoneticPr fontId="24"/>
  </si>
  <si>
    <t>宮崎県宮崎市学園木花台北2-11-10</t>
    <rPh sb="0" eb="12">
      <t>８８９－２１５２</t>
    </rPh>
    <phoneticPr fontId="1"/>
  </si>
  <si>
    <t>0985-58-1881</t>
    <phoneticPr fontId="1"/>
  </si>
  <si>
    <t>0985-58-1881</t>
  </si>
  <si>
    <t>ao-minamizono@msg.ac.jp</t>
    <phoneticPr fontId="24"/>
  </si>
  <si>
    <t>南園芳雄</t>
    <rPh sb="0" eb="2">
      <t>ミナミゾノ</t>
    </rPh>
    <rPh sb="2" eb="4">
      <t>ヨシオ</t>
    </rPh>
    <phoneticPr fontId="1"/>
  </si>
  <si>
    <t>090-3665-1810</t>
    <phoneticPr fontId="1"/>
  </si>
  <si>
    <t>三浦真裕</t>
    <rPh sb="0" eb="2">
      <t>ミウラ</t>
    </rPh>
    <rPh sb="2" eb="3">
      <t>マコト</t>
    </rPh>
    <phoneticPr fontId="1"/>
  </si>
  <si>
    <t>090-4771-9323</t>
    <phoneticPr fontId="1"/>
  </si>
  <si>
    <t>889-2153</t>
    <phoneticPr fontId="24"/>
  </si>
  <si>
    <t>木花中学校サッカー部</t>
    <rPh sb="9" eb="10">
      <t>ブ</t>
    </rPh>
    <phoneticPr fontId="24"/>
  </si>
  <si>
    <t>宮崎県宮崎市学園木花台南1丁目1番地</t>
    <rPh sb="0" eb="12">
      <t>889-2153</t>
    </rPh>
    <rPh sb="13" eb="15">
      <t>チョウメ</t>
    </rPh>
    <rPh sb="16" eb="17">
      <t>バン</t>
    </rPh>
    <rPh sb="17" eb="18">
      <t>チ</t>
    </rPh>
    <phoneticPr fontId="24"/>
  </si>
  <si>
    <t>0985-58-0004</t>
    <phoneticPr fontId="24"/>
  </si>
  <si>
    <t>0985-58-0848</t>
    <phoneticPr fontId="24"/>
  </si>
  <si>
    <t>kibana-c-33@mcnet.ed.jp</t>
  </si>
  <si>
    <t>藤田　司</t>
    <phoneticPr fontId="24"/>
  </si>
  <si>
    <t>090-6637-6198</t>
    <phoneticPr fontId="24"/>
  </si>
  <si>
    <t>889-4151</t>
    <phoneticPr fontId="1"/>
  </si>
  <si>
    <t>えびの市立真幸中学校サッカー部</t>
    <rPh sb="3" eb="5">
      <t>シリツ</t>
    </rPh>
    <rPh sb="5" eb="6">
      <t>マ</t>
    </rPh>
    <rPh sb="6" eb="7">
      <t>コウ</t>
    </rPh>
    <rPh sb="7" eb="10">
      <t>チュウガッコウ</t>
    </rPh>
    <rPh sb="14" eb="15">
      <t>ブ</t>
    </rPh>
    <phoneticPr fontId="2"/>
  </si>
  <si>
    <t>宮崎県えびの市向江850</t>
    <rPh sb="0" eb="9">
      <t>８８９－４１５１</t>
    </rPh>
    <phoneticPr fontId="1"/>
  </si>
  <si>
    <t>0984-37-1150</t>
  </si>
  <si>
    <t>0984-37-1158</t>
  </si>
  <si>
    <t>masakijhsc@miyazaki-c.ed.jp</t>
  </si>
  <si>
    <t>西畑洋和</t>
    <rPh sb="0" eb="2">
      <t>ニシハタ</t>
    </rPh>
    <rPh sb="2" eb="3">
      <t>ヨウ</t>
    </rPh>
    <rPh sb="3" eb="4">
      <t>カズ</t>
    </rPh>
    <phoneticPr fontId="2"/>
  </si>
  <si>
    <t>090-1925-8175</t>
  </si>
  <si>
    <t>今屋敷浩司</t>
    <rPh sb="0" eb="1">
      <t>イマ</t>
    </rPh>
    <rPh sb="1" eb="3">
      <t>ヤシキ</t>
    </rPh>
    <rPh sb="3" eb="5">
      <t>コウジ</t>
    </rPh>
    <phoneticPr fontId="1"/>
  </si>
  <si>
    <t>090-1925-8175</t>
    <phoneticPr fontId="1"/>
  </si>
  <si>
    <t>889-4221</t>
    <phoneticPr fontId="1"/>
  </si>
  <si>
    <t>えびの市立加久藤中学校サッカー部</t>
    <rPh sb="3" eb="5">
      <t>シリツ</t>
    </rPh>
    <rPh sb="5" eb="8">
      <t>カクトウ</t>
    </rPh>
    <rPh sb="8" eb="11">
      <t>チュウガッコウ</t>
    </rPh>
    <rPh sb="15" eb="16">
      <t>ブ</t>
    </rPh>
    <phoneticPr fontId="2"/>
  </si>
  <si>
    <t>宮崎県えびの市栗下1269-1</t>
    <rPh sb="0" eb="9">
      <t>８８９－４２２１</t>
    </rPh>
    <phoneticPr fontId="1"/>
  </si>
  <si>
    <t>0984-35-1353</t>
  </si>
  <si>
    <t>0984-35-1356</t>
  </si>
  <si>
    <t>kakutofootball@yahoo.co.jp</t>
  </si>
  <si>
    <t>拂山芳輝</t>
    <rPh sb="0" eb="1">
      <t>ハラ</t>
    </rPh>
    <rPh sb="1" eb="2">
      <t>ヤマ</t>
    </rPh>
    <rPh sb="2" eb="4">
      <t>ヨシテル</t>
    </rPh>
    <phoneticPr fontId="2"/>
  </si>
  <si>
    <t>090-3412-2640</t>
  </si>
  <si>
    <t>野邊裕貴</t>
    <rPh sb="0" eb="1">
      <t>ノ</t>
    </rPh>
    <rPh sb="2" eb="4">
      <t>ヒロタカ</t>
    </rPh>
    <phoneticPr fontId="2"/>
  </si>
  <si>
    <t>080-5212-9688</t>
  </si>
  <si>
    <t>黒木</t>
    <rPh sb="0" eb="2">
      <t>クロキ</t>
    </rPh>
    <phoneticPr fontId="1"/>
  </si>
  <si>
    <t>090-8767-7752</t>
    <phoneticPr fontId="1"/>
  </si>
  <si>
    <t>889-4601</t>
    <phoneticPr fontId="1"/>
  </si>
  <si>
    <t>都城市立山田中学校サッカー部</t>
    <rPh sb="0" eb="2">
      <t>ミヤコノジョウ</t>
    </rPh>
    <rPh sb="2" eb="3">
      <t>シ</t>
    </rPh>
    <rPh sb="3" eb="4">
      <t>リツ</t>
    </rPh>
    <rPh sb="4" eb="5">
      <t>ヤマ</t>
    </rPh>
    <rPh sb="5" eb="6">
      <t>ダ</t>
    </rPh>
    <phoneticPr fontId="2"/>
  </si>
  <si>
    <t>宮崎県都城市山田町山田2189-1</t>
    <rPh sb="0" eb="11">
      <t>８８９－４６０１</t>
    </rPh>
    <phoneticPr fontId="1"/>
  </si>
  <si>
    <t>0986-64-2105</t>
  </si>
  <si>
    <t>0986-64-3804</t>
  </si>
  <si>
    <t>yoshirou423@yahoo.co.jp</t>
  </si>
  <si>
    <t>－</t>
    <phoneticPr fontId="1"/>
  </si>
  <si>
    <t>黒木哲史</t>
    <rPh sb="0" eb="2">
      <t>クロキ</t>
    </rPh>
    <rPh sb="2" eb="4">
      <t>テツシ</t>
    </rPh>
    <phoneticPr fontId="2"/>
  </si>
  <si>
    <t>090-2089-1092</t>
    <phoneticPr fontId="1"/>
  </si>
  <si>
    <t>中水流和久</t>
    <rPh sb="0" eb="1">
      <t>ナカ</t>
    </rPh>
    <rPh sb="1" eb="2">
      <t>ミズ</t>
    </rPh>
    <rPh sb="2" eb="3">
      <t>ナガ</t>
    </rPh>
    <rPh sb="3" eb="5">
      <t>カズヒサ</t>
    </rPh>
    <phoneticPr fontId="1"/>
  </si>
  <si>
    <t>080-5602-5487</t>
    <phoneticPr fontId="1"/>
  </si>
  <si>
    <t>中水流和哉</t>
    <rPh sb="3" eb="5">
      <t>カズヤ</t>
    </rPh>
    <phoneticPr fontId="1"/>
  </si>
  <si>
    <t>090-3661-9754</t>
    <phoneticPr fontId="1"/>
  </si>
  <si>
    <t>890-0021</t>
    <phoneticPr fontId="24"/>
  </si>
  <si>
    <t>チェステレラ鹿児島FC</t>
    <rPh sb="6" eb="9">
      <t>カゴシマ</t>
    </rPh>
    <phoneticPr fontId="24"/>
  </si>
  <si>
    <t>鹿児島県鹿児島市小野２丁目14-16</t>
    <rPh sb="0" eb="10">
      <t>890-0021</t>
    </rPh>
    <rPh sb="11" eb="13">
      <t>チョウメ</t>
    </rPh>
    <phoneticPr fontId="24"/>
  </si>
  <si>
    <t>099-295-0473</t>
    <phoneticPr fontId="24"/>
  </si>
  <si>
    <t>099-295-0474</t>
    <phoneticPr fontId="24"/>
  </si>
  <si>
    <t>chestreia@endo-sa.jp</t>
    <phoneticPr fontId="24"/>
  </si>
  <si>
    <t>top_star09@yahoo.co.jp</t>
    <phoneticPr fontId="24"/>
  </si>
  <si>
    <t>藤崎信也</t>
    <rPh sb="0" eb="2">
      <t>フジサキ</t>
    </rPh>
    <rPh sb="2" eb="4">
      <t>シンヤ</t>
    </rPh>
    <phoneticPr fontId="24"/>
  </si>
  <si>
    <t>090-2501-0058</t>
    <phoneticPr fontId="24"/>
  </si>
  <si>
    <t>松原　啓</t>
    <phoneticPr fontId="24"/>
  </si>
  <si>
    <t>080-3669-2098</t>
    <phoneticPr fontId="24"/>
  </si>
  <si>
    <t>厚地一聡</t>
    <phoneticPr fontId="24"/>
  </si>
  <si>
    <t>080-1725-1810</t>
    <phoneticPr fontId="24"/>
  </si>
  <si>
    <t>○</t>
    <phoneticPr fontId="1"/>
  </si>
  <si>
    <t>890-0024</t>
    <phoneticPr fontId="24"/>
  </si>
  <si>
    <t>明和中学校サッカー部</t>
    <rPh sb="0" eb="2">
      <t>メイワ</t>
    </rPh>
    <rPh sb="2" eb="5">
      <t>チュウガッコウ</t>
    </rPh>
    <phoneticPr fontId="24"/>
  </si>
  <si>
    <t>鹿児島県鹿児島市明和２丁目2-1</t>
    <rPh sb="0" eb="10">
      <t>８９０－００２４</t>
    </rPh>
    <rPh sb="11" eb="13">
      <t>チョウメ</t>
    </rPh>
    <phoneticPr fontId="24"/>
  </si>
  <si>
    <t>099-282-0163</t>
    <phoneticPr fontId="24"/>
  </si>
  <si>
    <t>099-282-0166</t>
    <phoneticPr fontId="24"/>
  </si>
  <si>
    <t>c209huen@keinet.com</t>
    <phoneticPr fontId="24"/>
  </si>
  <si>
    <t>fumi040312dfc@i.softbank.jp</t>
    <phoneticPr fontId="24"/>
  </si>
  <si>
    <t>上野浩史</t>
    <rPh sb="0" eb="2">
      <t>ウエノ</t>
    </rPh>
    <rPh sb="2" eb="4">
      <t>ヒロフミ</t>
    </rPh>
    <phoneticPr fontId="24"/>
  </si>
  <si>
    <t>090-1344-9473</t>
    <phoneticPr fontId="24"/>
  </si>
  <si>
    <t>開　貴大</t>
    <rPh sb="0" eb="1">
      <t>ヒラ</t>
    </rPh>
    <rPh sb="2" eb="3">
      <t>タカ</t>
    </rPh>
    <rPh sb="3" eb="4">
      <t>ダイ</t>
    </rPh>
    <phoneticPr fontId="24"/>
  </si>
  <si>
    <t>090-7532-1235</t>
    <phoneticPr fontId="24"/>
  </si>
  <si>
    <t>890-0032</t>
    <phoneticPr fontId="1"/>
  </si>
  <si>
    <t>鹿児島市立西陵中学校サッカー部</t>
    <rPh sb="0" eb="3">
      <t>カゴシマ</t>
    </rPh>
    <rPh sb="3" eb="5">
      <t>シリツ</t>
    </rPh>
    <rPh sb="5" eb="7">
      <t>セイリョウ</t>
    </rPh>
    <rPh sb="7" eb="10">
      <t>チュウガッコウ</t>
    </rPh>
    <phoneticPr fontId="1"/>
  </si>
  <si>
    <t>鹿児島県鹿児島市西陵５丁目１３番１号</t>
    <rPh sb="0" eb="10">
      <t>８９０－００３２</t>
    </rPh>
    <rPh sb="11" eb="13">
      <t>チョウメ</t>
    </rPh>
    <rPh sb="15" eb="16">
      <t>バン</t>
    </rPh>
    <rPh sb="17" eb="18">
      <t>ゴウ</t>
    </rPh>
    <phoneticPr fontId="1"/>
  </si>
  <si>
    <t>099-281-3122</t>
    <phoneticPr fontId="1"/>
  </si>
  <si>
    <t>099-281-3127</t>
    <phoneticPr fontId="1"/>
  </si>
  <si>
    <t>mako.5489@tiara.ocn.ne.jp</t>
    <phoneticPr fontId="1"/>
  </si>
  <si>
    <t>桐野真理子</t>
    <rPh sb="0" eb="2">
      <t>キリノ</t>
    </rPh>
    <rPh sb="2" eb="5">
      <t>マリコ</t>
    </rPh>
    <phoneticPr fontId="1"/>
  </si>
  <si>
    <t>090-9564-1420</t>
    <phoneticPr fontId="1"/>
  </si>
  <si>
    <t>890-0036</t>
    <phoneticPr fontId="1"/>
  </si>
  <si>
    <t>鹿児島スポーツクラブ</t>
    <rPh sb="0" eb="3">
      <t>カゴシマ</t>
    </rPh>
    <phoneticPr fontId="2"/>
  </si>
  <si>
    <t>鹿児島県鹿児島市田上台4-45-18</t>
    <rPh sb="0" eb="11">
      <t>８９０－００３６</t>
    </rPh>
    <phoneticPr fontId="1"/>
  </si>
  <si>
    <t>099-275-4000</t>
    <phoneticPr fontId="1"/>
  </si>
  <si>
    <t>099-275-4000</t>
  </si>
  <si>
    <t>shonet@vega.ocn.ne.jp</t>
  </si>
  <si>
    <t>福永　翔</t>
    <rPh sb="0" eb="2">
      <t>フクナガ</t>
    </rPh>
    <rPh sb="3" eb="4">
      <t>ショウ</t>
    </rPh>
    <phoneticPr fontId="2"/>
  </si>
  <si>
    <t>090-7536-9135</t>
  </si>
  <si>
    <t>890-0064</t>
    <phoneticPr fontId="1"/>
  </si>
  <si>
    <t>鹿児島ユナイテッドFC</t>
    <rPh sb="0" eb="3">
      <t>カゴシマ</t>
    </rPh>
    <phoneticPr fontId="2"/>
  </si>
  <si>
    <t>鹿児島県鹿児島市鴨池新町39-11</t>
    <rPh sb="0" eb="12">
      <t>８９０－００６４</t>
    </rPh>
    <phoneticPr fontId="1"/>
  </si>
  <si>
    <t>099-812-6370</t>
  </si>
  <si>
    <t>099-812-6371</t>
  </si>
  <si>
    <t>school@k-sapo.com</t>
  </si>
  <si>
    <t>r-sakoya@k-sapo.com</t>
    <phoneticPr fontId="1"/>
  </si>
  <si>
    <t>栗山裕貴</t>
    <rPh sb="0" eb="2">
      <t>クリヤマ</t>
    </rPh>
    <rPh sb="2" eb="4">
      <t>ヒロタカ</t>
    </rPh>
    <phoneticPr fontId="1"/>
  </si>
  <si>
    <t>070-1239-1726</t>
    <phoneticPr fontId="1"/>
  </si>
  <si>
    <t>迫屋　諒</t>
    <rPh sb="0" eb="2">
      <t>サコヤ</t>
    </rPh>
    <rPh sb="3" eb="4">
      <t>リョウ</t>
    </rPh>
    <phoneticPr fontId="1"/>
  </si>
  <si>
    <t>070-1219-4818</t>
    <phoneticPr fontId="1"/>
  </si>
  <si>
    <t>891-1416</t>
    <phoneticPr fontId="1"/>
  </si>
  <si>
    <t>FC REALIZE鹿児島</t>
    <rPh sb="10" eb="13">
      <t>カゴシマ</t>
    </rPh>
    <phoneticPr fontId="2"/>
  </si>
  <si>
    <t>鹿児島県鹿児島市桜島武町426番地</t>
    <rPh sb="0" eb="12">
      <t>８９１－１４１６</t>
    </rPh>
    <rPh sb="15" eb="17">
      <t>バンチ</t>
    </rPh>
    <phoneticPr fontId="1"/>
  </si>
  <si>
    <t>099-222-2515</t>
  </si>
  <si>
    <t>fc_realize_sato@yahoo.co.jp</t>
  </si>
  <si>
    <t>永江昭博</t>
    <rPh sb="0" eb="2">
      <t>ナガエ</t>
    </rPh>
    <rPh sb="2" eb="4">
      <t>アキヒロ</t>
    </rPh>
    <phoneticPr fontId="3"/>
  </si>
  <si>
    <t>080-4582-7315</t>
    <phoneticPr fontId="1"/>
  </si>
  <si>
    <t>佐藤　昇</t>
    <rPh sb="0" eb="2">
      <t>サトウ</t>
    </rPh>
    <rPh sb="3" eb="4">
      <t>ノボル</t>
    </rPh>
    <phoneticPr fontId="3"/>
  </si>
  <si>
    <t>080-5283-4446</t>
  </si>
  <si>
    <t>893-0024</t>
    <phoneticPr fontId="1"/>
  </si>
  <si>
    <t>太陽SC鹿屋</t>
    <rPh sb="4" eb="6">
      <t>カノヤ</t>
    </rPh>
    <phoneticPr fontId="24"/>
  </si>
  <si>
    <t>鹿児島県鹿屋市下祓川町1386-1</t>
    <rPh sb="0" eb="11">
      <t>８９３－００２４</t>
    </rPh>
    <phoneticPr fontId="1"/>
  </si>
  <si>
    <t>0994-41-5582</t>
    <phoneticPr fontId="1"/>
  </si>
  <si>
    <t>0994-41-8052</t>
    <phoneticPr fontId="1"/>
  </si>
  <si>
    <t>hideya.pc1022@outlook.jp</t>
    <phoneticPr fontId="1"/>
  </si>
  <si>
    <t>kanoya@taiyo-sports.com</t>
    <phoneticPr fontId="1"/>
  </si>
  <si>
    <t>森山秀哉</t>
    <rPh sb="0" eb="2">
      <t>モリヤマ</t>
    </rPh>
    <rPh sb="2" eb="4">
      <t>ヒデヤ</t>
    </rPh>
    <phoneticPr fontId="1"/>
  </si>
  <si>
    <t>080-6422-6985</t>
    <phoneticPr fontId="1"/>
  </si>
  <si>
    <t>893-1204</t>
    <phoneticPr fontId="24"/>
  </si>
  <si>
    <t>S.S.Advance FC</t>
    <phoneticPr fontId="24"/>
  </si>
  <si>
    <t>鹿児島県肝属郡肝付町富山929-1</t>
    <rPh sb="0" eb="12">
      <t>893-1204</t>
    </rPh>
    <phoneticPr fontId="24"/>
  </si>
  <si>
    <t>090-6247-4888</t>
    <phoneticPr fontId="24"/>
  </si>
  <si>
    <t>0994-35-1113</t>
    <phoneticPr fontId="24"/>
  </si>
  <si>
    <t>s.s.advance.fc@po2.synapse.ne.jp</t>
    <phoneticPr fontId="24"/>
  </si>
  <si>
    <t>s.s.advance.love@ezweb.ne.jp</t>
    <phoneticPr fontId="1"/>
  </si>
  <si>
    <t>﨑森　大地</t>
    <phoneticPr fontId="24"/>
  </si>
  <si>
    <t>﨑森　一樹</t>
    <phoneticPr fontId="24"/>
  </si>
  <si>
    <t>080-5348-8811</t>
    <phoneticPr fontId="24"/>
  </si>
  <si>
    <t>山下　哲也</t>
    <phoneticPr fontId="24"/>
  </si>
  <si>
    <t>090-1178-5470</t>
    <phoneticPr fontId="24"/>
  </si>
  <si>
    <t>895-0012</t>
    <phoneticPr fontId="24"/>
  </si>
  <si>
    <t>川内南中学校サッカー部</t>
    <rPh sb="0" eb="2">
      <t>カワウチ</t>
    </rPh>
    <rPh sb="2" eb="3">
      <t>ミナミ</t>
    </rPh>
    <rPh sb="3" eb="6">
      <t>チュウガッコウ</t>
    </rPh>
    <phoneticPr fontId="24"/>
  </si>
  <si>
    <t>鹿児島県薩摩川内市平佐町985</t>
    <rPh sb="0" eb="12">
      <t>８９５－００１２</t>
    </rPh>
    <phoneticPr fontId="24"/>
  </si>
  <si>
    <t>0996-23-4602</t>
    <phoneticPr fontId="24"/>
  </si>
  <si>
    <t>0996-22-0582</t>
    <phoneticPr fontId="24"/>
  </si>
  <si>
    <t>johnny.ku---ma@live.jp</t>
    <phoneticPr fontId="24"/>
  </si>
  <si>
    <t>黒木暢人</t>
    <rPh sb="0" eb="2">
      <t>クロキ</t>
    </rPh>
    <phoneticPr fontId="24"/>
  </si>
  <si>
    <t>090-7395-8510</t>
    <phoneticPr fontId="24"/>
  </si>
  <si>
    <t>長薗　誠</t>
    <phoneticPr fontId="24"/>
  </si>
  <si>
    <t>090-5926-3795</t>
    <phoneticPr fontId="24"/>
  </si>
  <si>
    <t>895-0064</t>
    <phoneticPr fontId="24"/>
  </si>
  <si>
    <t>川内北中学校サッカー部</t>
    <rPh sb="0" eb="2">
      <t>カワウチ</t>
    </rPh>
    <rPh sb="2" eb="3">
      <t>キタ</t>
    </rPh>
    <rPh sb="3" eb="6">
      <t>チュウガッコウ</t>
    </rPh>
    <phoneticPr fontId="24"/>
  </si>
  <si>
    <t>鹿児島県薩摩川内市花木町17-60</t>
    <rPh sb="0" eb="12">
      <t>８９５－００６４</t>
    </rPh>
    <phoneticPr fontId="24"/>
  </si>
  <si>
    <t>0996-23-4164</t>
    <phoneticPr fontId="24"/>
  </si>
  <si>
    <t>0996-23-4055</t>
    <phoneticPr fontId="24"/>
  </si>
  <si>
    <t>ta19930104@icloud.com</t>
    <phoneticPr fontId="1"/>
  </si>
  <si>
    <t>有村卓也</t>
    <rPh sb="0" eb="2">
      <t>アリムラ</t>
    </rPh>
    <rPh sb="2" eb="4">
      <t>タクヤ</t>
    </rPh>
    <phoneticPr fontId="24"/>
  </si>
  <si>
    <t>080-1780-5700</t>
    <phoneticPr fontId="24"/>
  </si>
  <si>
    <t>895-1106</t>
    <phoneticPr fontId="24"/>
  </si>
  <si>
    <t>東郷中学校サッカー部</t>
    <rPh sb="0" eb="2">
      <t>トウゴウ</t>
    </rPh>
    <rPh sb="2" eb="5">
      <t>チュウガッコウ</t>
    </rPh>
    <rPh sb="9" eb="10">
      <t>ブ</t>
    </rPh>
    <phoneticPr fontId="24"/>
  </si>
  <si>
    <t>鹿児島県薩摩川内市東郷町斧渕600番地</t>
    <rPh sb="0" eb="14">
      <t>８９５－１１０６</t>
    </rPh>
    <rPh sb="17" eb="19">
      <t>バンチ</t>
    </rPh>
    <phoneticPr fontId="24"/>
  </si>
  <si>
    <t>0996-42-0013</t>
    <phoneticPr fontId="24"/>
  </si>
  <si>
    <t>0996-42-0015</t>
    <phoneticPr fontId="24"/>
  </si>
  <si>
    <t>kyoutou@togo-j.edu.satsumasendai.jp</t>
    <phoneticPr fontId="24"/>
  </si>
  <si>
    <t>今村太郎</t>
    <rPh sb="0" eb="2">
      <t>イマムラ</t>
    </rPh>
    <rPh sb="2" eb="4">
      <t>タロウ</t>
    </rPh>
    <phoneticPr fontId="24"/>
  </si>
  <si>
    <t>090-6774-4443</t>
    <phoneticPr fontId="24"/>
  </si>
  <si>
    <t>上原美代子</t>
    <rPh sb="0" eb="2">
      <t>ウエハラ</t>
    </rPh>
    <rPh sb="2" eb="5">
      <t>ミヨコ</t>
    </rPh>
    <phoneticPr fontId="24"/>
  </si>
  <si>
    <t>080-5804-2904</t>
    <phoneticPr fontId="24"/>
  </si>
  <si>
    <t>895-1402</t>
    <phoneticPr fontId="1"/>
  </si>
  <si>
    <t>薩摩川内市立入来中学校</t>
    <rPh sb="0" eb="2">
      <t>サツマ</t>
    </rPh>
    <rPh sb="2" eb="4">
      <t>センダイ</t>
    </rPh>
    <rPh sb="4" eb="6">
      <t>シリツ</t>
    </rPh>
    <rPh sb="6" eb="8">
      <t>イリキ</t>
    </rPh>
    <rPh sb="8" eb="11">
      <t>チュウガッコウ</t>
    </rPh>
    <phoneticPr fontId="2"/>
  </si>
  <si>
    <t>鹿児島県薩摩川内市入来町浦之名7635番地</t>
    <rPh sb="0" eb="15">
      <t>８９５－１４０２</t>
    </rPh>
    <rPh sb="19" eb="21">
      <t>バンチ</t>
    </rPh>
    <phoneticPr fontId="1"/>
  </si>
  <si>
    <t>0996-44-2070</t>
  </si>
  <si>
    <t>0996-44-2232</t>
  </si>
  <si>
    <t>moto.mizu.1970@gmail.com</t>
  </si>
  <si>
    <t>永尾寿雄</t>
    <rPh sb="0" eb="2">
      <t>ナガオ</t>
    </rPh>
    <rPh sb="2" eb="3">
      <t>コトブキ</t>
    </rPh>
    <rPh sb="3" eb="4">
      <t>オス</t>
    </rPh>
    <phoneticPr fontId="2"/>
  </si>
  <si>
    <t>長原基和</t>
    <rPh sb="0" eb="2">
      <t>ナガハラ</t>
    </rPh>
    <rPh sb="2" eb="3">
      <t>モト</t>
    </rPh>
    <rPh sb="3" eb="4">
      <t>カズ</t>
    </rPh>
    <phoneticPr fontId="2"/>
  </si>
  <si>
    <t>090-3199-3089</t>
  </si>
  <si>
    <t>895-1803</t>
    <phoneticPr fontId="24"/>
  </si>
  <si>
    <t>宮之城・東郷中学校サッカー部</t>
    <rPh sb="0" eb="3">
      <t>ミヤノジョウ</t>
    </rPh>
    <rPh sb="4" eb="6">
      <t>トウゴウ</t>
    </rPh>
    <rPh sb="6" eb="9">
      <t>チュウガッコウ</t>
    </rPh>
    <rPh sb="13" eb="14">
      <t>ブ</t>
    </rPh>
    <phoneticPr fontId="24"/>
  </si>
  <si>
    <t>鹿児島県薩摩郡さつま町宮之城屋地391番地</t>
    <rPh sb="0" eb="16">
      <t>８９５－１８０３</t>
    </rPh>
    <rPh sb="19" eb="21">
      <t>バンチ</t>
    </rPh>
    <phoneticPr fontId="24"/>
  </si>
  <si>
    <t>0996-53-1587</t>
    <phoneticPr fontId="24"/>
  </si>
  <si>
    <t>0996-53-0504</t>
    <phoneticPr fontId="24"/>
  </si>
  <si>
    <t>miyanojo819@gmail.com</t>
    <phoneticPr fontId="24"/>
  </si>
  <si>
    <t>立石浩也</t>
    <rPh sb="0" eb="2">
      <t>タテイシ</t>
    </rPh>
    <rPh sb="2" eb="4">
      <t>ヒロヤ</t>
    </rPh>
    <phoneticPr fontId="24"/>
  </si>
  <si>
    <t>080-1735-6516</t>
    <phoneticPr fontId="24"/>
  </si>
  <si>
    <t>895-2101</t>
    <phoneticPr fontId="24"/>
  </si>
  <si>
    <t>薩摩・平成合同チーム（薩摩中）</t>
    <rPh sb="0" eb="2">
      <t>サツマ</t>
    </rPh>
    <rPh sb="3" eb="5">
      <t>ヘイセイ</t>
    </rPh>
    <rPh sb="5" eb="7">
      <t>ゴウドウ</t>
    </rPh>
    <rPh sb="11" eb="13">
      <t>サツマ</t>
    </rPh>
    <rPh sb="13" eb="14">
      <t>チュウ</t>
    </rPh>
    <phoneticPr fontId="24"/>
  </si>
  <si>
    <t>鹿児島県薩摩郡さつま町求名12761-1</t>
    <rPh sb="0" eb="13">
      <t>８９５－２２０１</t>
    </rPh>
    <phoneticPr fontId="24"/>
  </si>
  <si>
    <t>0996-57-0101</t>
    <phoneticPr fontId="24"/>
  </si>
  <si>
    <t>0996-57-1476</t>
    <phoneticPr fontId="24"/>
  </si>
  <si>
    <t>ugu.mail.1127@gmail.com</t>
    <phoneticPr fontId="24"/>
  </si>
  <si>
    <t>鶯出健太</t>
    <rPh sb="0" eb="1">
      <t>ウグイス</t>
    </rPh>
    <rPh sb="1" eb="2">
      <t>デ</t>
    </rPh>
    <rPh sb="2" eb="4">
      <t>ケンタ</t>
    </rPh>
    <phoneticPr fontId="24"/>
  </si>
  <si>
    <t>090-1083-5141</t>
    <phoneticPr fontId="24"/>
  </si>
  <si>
    <t>小島士郎</t>
    <rPh sb="0" eb="2">
      <t>コジマ</t>
    </rPh>
    <rPh sb="2" eb="4">
      <t>シロウ</t>
    </rPh>
    <phoneticPr fontId="1"/>
  </si>
  <si>
    <t>池岡啓一</t>
    <rPh sb="0" eb="1">
      <t>イケ</t>
    </rPh>
    <rPh sb="1" eb="2">
      <t>オカ</t>
    </rPh>
    <rPh sb="2" eb="4">
      <t>ケイイチ</t>
    </rPh>
    <phoneticPr fontId="1"/>
  </si>
  <si>
    <t>895-2511</t>
    <phoneticPr fontId="1"/>
  </si>
  <si>
    <t>I.F.Cカスティージョ</t>
  </si>
  <si>
    <t>鹿児島県伊佐市大口里1792-2</t>
    <rPh sb="0" eb="10">
      <t>８９５－２５１１</t>
    </rPh>
    <phoneticPr fontId="1"/>
  </si>
  <si>
    <t>0995-22-7355</t>
    <phoneticPr fontId="1"/>
  </si>
  <si>
    <t>0995-22-1109</t>
  </si>
  <si>
    <t>castiillo05@po4.synapse.ne.jp</t>
  </si>
  <si>
    <t>池田浩紀</t>
    <rPh sb="0" eb="2">
      <t>イケダ</t>
    </rPh>
    <rPh sb="2" eb="3">
      <t>コウ</t>
    </rPh>
    <rPh sb="3" eb="4">
      <t>キ</t>
    </rPh>
    <phoneticPr fontId="1"/>
  </si>
  <si>
    <t>090-6772-0032</t>
    <phoneticPr fontId="1"/>
  </si>
  <si>
    <t>上下公三</t>
    <rPh sb="0" eb="2">
      <t>ウエシタ</t>
    </rPh>
    <rPh sb="2" eb="4">
      <t>コウゾウ</t>
    </rPh>
    <phoneticPr fontId="1"/>
  </si>
  <si>
    <t>090-3190-7349</t>
    <phoneticPr fontId="1"/>
  </si>
  <si>
    <t>898-0058</t>
    <phoneticPr fontId="24"/>
  </si>
  <si>
    <t>CALCIATORE（カルチャトーレ）</t>
    <phoneticPr fontId="24"/>
  </si>
  <si>
    <t>鹿児島県枕崎市岩戸町395</t>
    <phoneticPr fontId="24"/>
  </si>
  <si>
    <t>0993-72-8322</t>
    <phoneticPr fontId="24"/>
  </si>
  <si>
    <t>tmky.arikin395@po5.synapse.ne.jp</t>
    <phoneticPr fontId="24"/>
  </si>
  <si>
    <t>有薗隆司</t>
    <phoneticPr fontId="24"/>
  </si>
  <si>
    <t>090-4344-7794</t>
    <phoneticPr fontId="24"/>
  </si>
  <si>
    <t>899-0207</t>
    <phoneticPr fontId="24"/>
  </si>
  <si>
    <t>出水市立出水中学校</t>
    <rPh sb="0" eb="2">
      <t>イズミ</t>
    </rPh>
    <rPh sb="2" eb="4">
      <t>シリツ</t>
    </rPh>
    <rPh sb="4" eb="6">
      <t>イズミ</t>
    </rPh>
    <phoneticPr fontId="2"/>
  </si>
  <si>
    <t>鹿児島県出水市中央町1262番地</t>
    <rPh sb="0" eb="10">
      <t>８９９－０２０７</t>
    </rPh>
    <rPh sb="14" eb="16">
      <t>バンチ</t>
    </rPh>
    <phoneticPr fontId="24"/>
  </si>
  <si>
    <t>0996-63-2166</t>
    <phoneticPr fontId="24"/>
  </si>
  <si>
    <t>0996-62-9770</t>
    <phoneticPr fontId="24"/>
  </si>
  <si>
    <t>izumi-jh_tlo@edu-izumi.jp</t>
    <phoneticPr fontId="24"/>
  </si>
  <si>
    <t>広島新次郎</t>
    <rPh sb="0" eb="2">
      <t>ヒロシマ</t>
    </rPh>
    <rPh sb="2" eb="3">
      <t>シン</t>
    </rPh>
    <rPh sb="3" eb="5">
      <t>ジロウ</t>
    </rPh>
    <phoneticPr fontId="24"/>
  </si>
  <si>
    <t>090-4352-1029</t>
    <phoneticPr fontId="24"/>
  </si>
  <si>
    <t>899-0213</t>
    <phoneticPr fontId="24"/>
  </si>
  <si>
    <t>出水セントラルFC</t>
    <rPh sb="0" eb="2">
      <t>イズミ</t>
    </rPh>
    <phoneticPr fontId="24"/>
  </si>
  <si>
    <t>鹿児島県出水市西出水町448番地</t>
    <rPh sb="0" eb="11">
      <t>８９９－０２１３</t>
    </rPh>
    <rPh sb="14" eb="16">
      <t>バンチ</t>
    </rPh>
    <phoneticPr fontId="24"/>
  </si>
  <si>
    <t>0996-62-0500</t>
    <phoneticPr fontId="24"/>
  </si>
  <si>
    <t>0996-62-6677</t>
    <phoneticPr fontId="24"/>
  </si>
  <si>
    <t>icsoccer@izumi.ac.jp</t>
    <phoneticPr fontId="24"/>
  </si>
  <si>
    <t>近野隼人</t>
    <rPh sb="0" eb="2">
      <t>コンノ</t>
    </rPh>
    <rPh sb="2" eb="4">
      <t>ハヤト</t>
    </rPh>
    <phoneticPr fontId="24"/>
  </si>
  <si>
    <t>090-7014-2322</t>
    <phoneticPr fontId="24"/>
  </si>
  <si>
    <t>899-0402</t>
    <phoneticPr fontId="24"/>
  </si>
  <si>
    <t>高尾野中学校</t>
    <rPh sb="0" eb="3">
      <t>タカオノ</t>
    </rPh>
    <rPh sb="3" eb="6">
      <t>チュウガッコウ</t>
    </rPh>
    <phoneticPr fontId="24"/>
  </si>
  <si>
    <t>鹿児島県出水市高尾野町柴引2143番地</t>
    <rPh sb="0" eb="4">
      <t>カゴシマケン</t>
    </rPh>
    <rPh sb="17" eb="19">
      <t>バンチ</t>
    </rPh>
    <phoneticPr fontId="24"/>
  </si>
  <si>
    <t>0996-82-0019</t>
    <phoneticPr fontId="24"/>
  </si>
  <si>
    <t>0996-82-1512</t>
    <phoneticPr fontId="24"/>
  </si>
  <si>
    <t>takaono-jh.t20@edu-izumi.jp</t>
  </si>
  <si>
    <t>立石浩也</t>
    <rPh sb="0" eb="2">
      <t>タテイシ</t>
    </rPh>
    <rPh sb="2" eb="4">
      <t>ヒロナリ</t>
    </rPh>
    <phoneticPr fontId="24"/>
  </si>
  <si>
    <t>080-1735-6515</t>
    <phoneticPr fontId="24"/>
  </si>
  <si>
    <t>899-2103</t>
    <phoneticPr fontId="24"/>
  </si>
  <si>
    <t>市来中学校</t>
    <rPh sb="0" eb="2">
      <t>イチキ</t>
    </rPh>
    <rPh sb="2" eb="5">
      <t>チュウガッコウ</t>
    </rPh>
    <phoneticPr fontId="24"/>
  </si>
  <si>
    <t>鹿児島県いちき串木野市大里3764番地</t>
    <rPh sb="0" eb="13">
      <t>８９９－２１０３</t>
    </rPh>
    <rPh sb="17" eb="19">
      <t>バンチ</t>
    </rPh>
    <phoneticPr fontId="24"/>
  </si>
  <si>
    <t>0996-36-2056</t>
    <phoneticPr fontId="24"/>
  </si>
  <si>
    <t>0996-36-4819</t>
    <phoneticPr fontId="24"/>
  </si>
  <si>
    <t>ichiki-jh@po12.synapse.ne.jp</t>
    <phoneticPr fontId="24"/>
  </si>
  <si>
    <t>永岡高明</t>
    <rPh sb="0" eb="2">
      <t>ナガオカ</t>
    </rPh>
    <rPh sb="2" eb="4">
      <t>タカアキ</t>
    </rPh>
    <phoneticPr fontId="24"/>
  </si>
  <si>
    <t>090-8398-7975</t>
    <phoneticPr fontId="24"/>
  </si>
  <si>
    <t>899-2202</t>
    <phoneticPr fontId="1"/>
  </si>
  <si>
    <t>東市来中学校サッカー部</t>
    <rPh sb="0" eb="1">
      <t>ヒガシ</t>
    </rPh>
    <rPh sb="1" eb="2">
      <t>イチ</t>
    </rPh>
    <rPh sb="2" eb="3">
      <t>キ</t>
    </rPh>
    <rPh sb="3" eb="6">
      <t>チュウガッコウ</t>
    </rPh>
    <phoneticPr fontId="2"/>
  </si>
  <si>
    <t>鹿児島県日置市東市来町長里2684番地2</t>
    <rPh sb="0" eb="13">
      <t>８９９－２２０２</t>
    </rPh>
    <rPh sb="17" eb="19">
      <t>バンチ</t>
    </rPh>
    <phoneticPr fontId="1"/>
  </si>
  <si>
    <t>099-274-2805</t>
  </si>
  <si>
    <t>099-274-2809</t>
  </si>
  <si>
    <t>higa-chu00@ed.city.hioki.kagoshima.jp</t>
  </si>
  <si>
    <t>yjxhs070@yahoo.co.jp</t>
    <phoneticPr fontId="1"/>
  </si>
  <si>
    <t>東　隆一</t>
    <rPh sb="0" eb="1">
      <t>ヒガシ</t>
    </rPh>
    <rPh sb="2" eb="4">
      <t>リュウイチ</t>
    </rPh>
    <phoneticPr fontId="3"/>
  </si>
  <si>
    <t>090-2853-9465</t>
  </si>
  <si>
    <t>東　浩史</t>
    <rPh sb="0" eb="1">
      <t>ヒガシ</t>
    </rPh>
    <rPh sb="2" eb="4">
      <t>ヒロシ</t>
    </rPh>
    <phoneticPr fontId="1"/>
  </si>
  <si>
    <t>090-4347-6807</t>
    <phoneticPr fontId="1"/>
  </si>
  <si>
    <t>899-2501</t>
    <phoneticPr fontId="24"/>
  </si>
  <si>
    <t>伊集院中学校サッカー部</t>
    <rPh sb="0" eb="3">
      <t>イジュウイン</t>
    </rPh>
    <rPh sb="3" eb="6">
      <t>チュウガッコウ</t>
    </rPh>
    <rPh sb="10" eb="11">
      <t>ブ</t>
    </rPh>
    <phoneticPr fontId="24"/>
  </si>
  <si>
    <t>鹿児島県日置市伊集院町下谷口1547</t>
    <rPh sb="0" eb="14">
      <t>８９９－２５０１</t>
    </rPh>
    <phoneticPr fontId="24"/>
  </si>
  <si>
    <t>099-273-4851</t>
    <phoneticPr fontId="24"/>
  </si>
  <si>
    <t>099-273-0263</t>
    <phoneticPr fontId="24"/>
  </si>
  <si>
    <t>tamet@mail.goo.ne.jp</t>
    <phoneticPr fontId="24"/>
  </si>
  <si>
    <t>溜池俊彦</t>
    <rPh sb="0" eb="2">
      <t>タメイケ</t>
    </rPh>
    <rPh sb="2" eb="4">
      <t>トシヒコ</t>
    </rPh>
    <phoneticPr fontId="24"/>
  </si>
  <si>
    <t>090-7296-3393</t>
    <phoneticPr fontId="24"/>
  </si>
  <si>
    <t>899-2511</t>
    <phoneticPr fontId="24"/>
  </si>
  <si>
    <t>伊集院北中学校サッカー部</t>
    <rPh sb="0" eb="3">
      <t>イジュウイン</t>
    </rPh>
    <rPh sb="3" eb="4">
      <t>キタ</t>
    </rPh>
    <rPh sb="4" eb="7">
      <t>チュウガッコウ</t>
    </rPh>
    <rPh sb="11" eb="12">
      <t>ブ</t>
    </rPh>
    <phoneticPr fontId="24"/>
  </si>
  <si>
    <t>鹿児島県日置市伊集院町下神殿1154</t>
    <rPh sb="0" eb="14">
      <t>８９９－２５１１</t>
    </rPh>
    <phoneticPr fontId="24"/>
  </si>
  <si>
    <t>099-272-4996</t>
    <phoneticPr fontId="24"/>
  </si>
  <si>
    <t>099-272-4997</t>
    <phoneticPr fontId="24"/>
  </si>
  <si>
    <t>daxclub1977@yahoo.co.jp</t>
    <phoneticPr fontId="24"/>
  </si>
  <si>
    <t>木村竜平</t>
    <rPh sb="0" eb="2">
      <t>キムラ</t>
    </rPh>
    <rPh sb="2" eb="4">
      <t>リュウヘイ</t>
    </rPh>
    <phoneticPr fontId="24"/>
  </si>
  <si>
    <t>080-3958-4990</t>
    <phoneticPr fontId="24"/>
  </si>
  <si>
    <t>899-2703</t>
    <phoneticPr fontId="1"/>
  </si>
  <si>
    <t>鹿児島市立松元中学校</t>
    <rPh sb="0" eb="3">
      <t>カゴシマ</t>
    </rPh>
    <rPh sb="3" eb="5">
      <t>シリツ</t>
    </rPh>
    <rPh sb="5" eb="7">
      <t>マツモト</t>
    </rPh>
    <rPh sb="7" eb="10">
      <t>チュウガッコウ</t>
    </rPh>
    <phoneticPr fontId="2"/>
  </si>
  <si>
    <t>鹿児島県鹿児島市上谷口町2994-2</t>
    <rPh sb="0" eb="12">
      <t>８９９－２７０３</t>
    </rPh>
    <phoneticPr fontId="1"/>
  </si>
  <si>
    <t>099-278-1101</t>
  </si>
  <si>
    <t>099-278-4646</t>
  </si>
  <si>
    <t>ginshinkaguzuratoshi@yahoo.co.jp</t>
  </si>
  <si>
    <t>鍋倉寿希</t>
    <rPh sb="0" eb="2">
      <t>ナベクラ</t>
    </rPh>
    <rPh sb="2" eb="3">
      <t>コトブキ</t>
    </rPh>
    <rPh sb="3" eb="4">
      <t>ノゾミ</t>
    </rPh>
    <phoneticPr fontId="2"/>
  </si>
  <si>
    <t>090-1360-1874</t>
  </si>
  <si>
    <t>899-4301</t>
    <phoneticPr fontId="1"/>
  </si>
  <si>
    <t>FC KING U-15</t>
    <phoneticPr fontId="2"/>
  </si>
  <si>
    <t>鹿児島県霧島市国分重久1108-16</t>
    <rPh sb="0" eb="11">
      <t>８９９－４３０１</t>
    </rPh>
    <phoneticPr fontId="1"/>
  </si>
  <si>
    <t>0995-46-0818</t>
  </si>
  <si>
    <t>kingizm14@gmail.com</t>
  </si>
  <si>
    <t>町田利之</t>
    <rPh sb="0" eb="2">
      <t>マチダ</t>
    </rPh>
    <rPh sb="2" eb="4">
      <t>トシユキ</t>
    </rPh>
    <phoneticPr fontId="2"/>
  </si>
  <si>
    <t>090-9795-3679</t>
  </si>
  <si>
    <t>899-5102</t>
    <phoneticPr fontId="1"/>
  </si>
  <si>
    <t>隼人中学校サッカー部</t>
    <rPh sb="0" eb="2">
      <t>ハヤト</t>
    </rPh>
    <rPh sb="2" eb="5">
      <t>チュウガッコウ</t>
    </rPh>
    <phoneticPr fontId="1"/>
  </si>
  <si>
    <t>鹿児島県霧島市隼人町真孝900-1</t>
    <rPh sb="0" eb="12">
      <t>８９９－５１０２</t>
    </rPh>
    <phoneticPr fontId="1"/>
  </si>
  <si>
    <t>0995-42-0224</t>
    <phoneticPr fontId="1"/>
  </si>
  <si>
    <t>0995-43-7165</t>
    <phoneticPr fontId="1"/>
  </si>
  <si>
    <t>hayato-soccer2014@yahoo.co.jp</t>
    <phoneticPr fontId="1"/>
  </si>
  <si>
    <t>小川真一</t>
    <rPh sb="0" eb="2">
      <t>オガワ</t>
    </rPh>
    <rPh sb="2" eb="4">
      <t>シンイチ</t>
    </rPh>
    <phoneticPr fontId="1"/>
  </si>
  <si>
    <t>090-4357-2301</t>
    <phoneticPr fontId="1"/>
  </si>
  <si>
    <t>899-5121</t>
    <phoneticPr fontId="1"/>
  </si>
  <si>
    <t>太陽SC国分</t>
    <rPh sb="0" eb="2">
      <t>タイヨウ</t>
    </rPh>
    <rPh sb="4" eb="6">
      <t>コクブ</t>
    </rPh>
    <phoneticPr fontId="2"/>
  </si>
  <si>
    <t>鹿児島県霧島市隼人町神宮1-1-37</t>
    <rPh sb="0" eb="12">
      <t>８９９－５１２１</t>
    </rPh>
    <phoneticPr fontId="1"/>
  </si>
  <si>
    <t>0995-73-3020</t>
  </si>
  <si>
    <t>0995-73-3021</t>
  </si>
  <si>
    <t>t-kokubu@taiyo-sports.com</t>
  </si>
  <si>
    <t>竹内正剛</t>
    <rPh sb="0" eb="2">
      <t>タケウチ</t>
    </rPh>
    <rPh sb="2" eb="3">
      <t>タダ</t>
    </rPh>
    <rPh sb="3" eb="4">
      <t>ツヨシ</t>
    </rPh>
    <phoneticPr fontId="2"/>
  </si>
  <si>
    <t>080-4280-5256</t>
    <phoneticPr fontId="1"/>
  </si>
  <si>
    <t>有馬鈴太郎</t>
    <phoneticPr fontId="1"/>
  </si>
  <si>
    <t>090-2085-9354</t>
    <phoneticPr fontId="1"/>
  </si>
  <si>
    <t>899-5431</t>
    <phoneticPr fontId="1"/>
  </si>
  <si>
    <t>FCアラーラ鹿児島</t>
    <phoneticPr fontId="1"/>
  </si>
  <si>
    <t>鹿児島県姶良市西餠田3966-21</t>
    <rPh sb="0" eb="10">
      <t>８９９－５４３１</t>
    </rPh>
    <phoneticPr fontId="23"/>
  </si>
  <si>
    <t>0995-70-7205</t>
    <phoneticPr fontId="23"/>
  </si>
  <si>
    <t>0995-70-7205</t>
  </si>
  <si>
    <t>fc.arara-kagoshima@izu.bbiq.jp</t>
  </si>
  <si>
    <t>久永辰徳</t>
    <phoneticPr fontId="23"/>
  </si>
  <si>
    <t>090-9577-0333</t>
    <phoneticPr fontId="23"/>
  </si>
  <si>
    <t>899-5431</t>
    <phoneticPr fontId="24"/>
  </si>
  <si>
    <t>姶良市立帖佐中学校</t>
    <rPh sb="0" eb="2">
      <t>アイラ</t>
    </rPh>
    <rPh sb="2" eb="4">
      <t>シリツ</t>
    </rPh>
    <rPh sb="4" eb="6">
      <t>チョウサ</t>
    </rPh>
    <rPh sb="6" eb="9">
      <t>チュウガッコウ</t>
    </rPh>
    <phoneticPr fontId="24"/>
  </si>
  <si>
    <t>鹿児島県姶良市西餠田1586</t>
    <rPh sb="0" eb="10">
      <t>８９９－５４３１</t>
    </rPh>
    <phoneticPr fontId="24"/>
  </si>
  <si>
    <t>0995-65-2021</t>
    <phoneticPr fontId="24"/>
  </si>
  <si>
    <t>0995-65-2074</t>
    <phoneticPr fontId="24"/>
  </si>
  <si>
    <t>masateru.k1107@gmail.com</t>
    <phoneticPr fontId="24"/>
  </si>
  <si>
    <t>神崎將照</t>
    <rPh sb="0" eb="2">
      <t>カンザキ</t>
    </rPh>
    <phoneticPr fontId="24"/>
  </si>
  <si>
    <t>090-4980-0470</t>
    <phoneticPr fontId="24"/>
  </si>
  <si>
    <t>899-6104</t>
    <phoneticPr fontId="24"/>
  </si>
  <si>
    <t>吉松中学校サッカー部</t>
    <rPh sb="0" eb="2">
      <t>ヨシマツ</t>
    </rPh>
    <rPh sb="2" eb="5">
      <t>チュウガッコウ</t>
    </rPh>
    <rPh sb="9" eb="10">
      <t>ブ</t>
    </rPh>
    <phoneticPr fontId="24"/>
  </si>
  <si>
    <t>鹿児島県姶良郡湧水町川西2137-1</t>
    <rPh sb="0" eb="12">
      <t>８９９－６１０４</t>
    </rPh>
    <phoneticPr fontId="24"/>
  </si>
  <si>
    <t>0995-75-2014</t>
    <phoneticPr fontId="24"/>
  </si>
  <si>
    <t>0995-75-2555</t>
    <phoneticPr fontId="24"/>
  </si>
  <si>
    <t>match.made.in.heaven.haru0401@gmail.com</t>
    <phoneticPr fontId="24"/>
  </si>
  <si>
    <t>片野田裕亮</t>
    <rPh sb="0" eb="1">
      <t>カタ</t>
    </rPh>
    <rPh sb="1" eb="3">
      <t>ノダ</t>
    </rPh>
    <rPh sb="3" eb="4">
      <t>ヒロ</t>
    </rPh>
    <rPh sb="4" eb="5">
      <t>リョウ</t>
    </rPh>
    <phoneticPr fontId="24"/>
  </si>
  <si>
    <t>090-7463-9357</t>
    <phoneticPr fontId="24"/>
  </si>
  <si>
    <t>901-0152</t>
    <phoneticPr fontId="1"/>
  </si>
  <si>
    <t>casa okinawa</t>
    <phoneticPr fontId="1"/>
  </si>
  <si>
    <t>沖縄県那覇市小禄861</t>
    <rPh sb="0" eb="8">
      <t>９０１－０１５２</t>
    </rPh>
    <phoneticPr fontId="1"/>
  </si>
  <si>
    <t>070-5690-1691</t>
    <phoneticPr fontId="1"/>
  </si>
  <si>
    <t>paffgk@yahoo.co.jp</t>
    <phoneticPr fontId="1"/>
  </si>
  <si>
    <t>新崎　恒</t>
    <rPh sb="0" eb="1">
      <t>シン</t>
    </rPh>
    <rPh sb="1" eb="2">
      <t>サキ</t>
    </rPh>
    <rPh sb="3" eb="4">
      <t>ワタル</t>
    </rPh>
    <phoneticPr fontId="1"/>
  </si>
  <si>
    <t>勝馬健太</t>
    <rPh sb="0" eb="2">
      <t>カツマ</t>
    </rPh>
    <rPh sb="2" eb="4">
      <t>ケンタ</t>
    </rPh>
    <phoneticPr fontId="1"/>
  </si>
  <si>
    <t>090-9583-0271</t>
    <phoneticPr fontId="1"/>
  </si>
  <si>
    <t>940-0044</t>
    <phoneticPr fontId="1"/>
  </si>
  <si>
    <t>0258-36-4800</t>
    <phoneticPr fontId="1"/>
  </si>
  <si>
    <t>0258-36-4715</t>
    <phoneticPr fontId="1"/>
  </si>
  <si>
    <t>shigy_d@yahoo.co.jp</t>
    <phoneticPr fontId="1"/>
  </si>
  <si>
    <t>090-1146-4630</t>
    <phoneticPr fontId="1"/>
  </si>
  <si>
    <t>090-6927-8734</t>
    <phoneticPr fontId="1"/>
  </si>
  <si>
    <t>080-3434-2404</t>
    <phoneticPr fontId="1"/>
  </si>
  <si>
    <t>982-0036</t>
    <phoneticPr fontId="24"/>
  </si>
  <si>
    <t>Enableスポーツクラブ</t>
    <phoneticPr fontId="24"/>
  </si>
  <si>
    <t>宮城県仙台市太白区富沢南1-6-12</t>
    <rPh sb="0" eb="12">
      <t>９８２－００３６</t>
    </rPh>
    <phoneticPr fontId="24"/>
  </si>
  <si>
    <t>022-244-3285</t>
    <phoneticPr fontId="24"/>
  </si>
  <si>
    <t>fcenable@yahoo.co.jp</t>
    <phoneticPr fontId="24"/>
  </si>
  <si>
    <t>碓井貞治</t>
    <rPh sb="0" eb="2">
      <t>ウスイ</t>
    </rPh>
    <rPh sb="2" eb="4">
      <t>サダハル</t>
    </rPh>
    <phoneticPr fontId="24"/>
  </si>
  <si>
    <t>090-6251-8210</t>
    <phoneticPr fontId="24"/>
  </si>
  <si>
    <r>
      <rPr>
        <sz val="11"/>
        <color theme="0"/>
        <rFont val="ＭＳ Ｐゴシック"/>
        <family val="3"/>
        <charset val="128"/>
      </rPr>
      <t>天理</t>
    </r>
    <r>
      <rPr>
        <sz val="11"/>
        <color theme="0"/>
        <rFont val="ＭＳ Ｐゴシック"/>
        <family val="3"/>
        <charset val="128"/>
        <scheme val="minor"/>
      </rPr>
      <t>FC</t>
    </r>
    <rPh sb="0" eb="2">
      <t>テンリ</t>
    </rPh>
    <phoneticPr fontId="2"/>
  </si>
  <si>
    <t>平成３０年５月吉日</t>
    <rPh sb="0" eb="2">
      <t>ヘイセイ</t>
    </rPh>
    <rPh sb="4" eb="5">
      <t>ネン</t>
    </rPh>
    <rPh sb="6" eb="7">
      <t>ガツ</t>
    </rPh>
    <rPh sb="7" eb="9">
      <t>キチジツ</t>
    </rPh>
    <phoneticPr fontId="23"/>
  </si>
  <si>
    <t>　（１）平成３０年度（財）日本サッカー協会競技規則に準ずる。</t>
    <phoneticPr fontId="23"/>
  </si>
  <si>
    <t>八代市、（一社）熊本県サッカー協会、八代市教育委員会</t>
    <rPh sb="0" eb="3">
      <t>ヤツシロシ</t>
    </rPh>
    <rPh sb="5" eb="7">
      <t>イッシャ</t>
    </rPh>
    <rPh sb="8" eb="11">
      <t>クマモトケン</t>
    </rPh>
    <rPh sb="15" eb="17">
      <t>キョウカイ</t>
    </rPh>
    <rPh sb="18" eb="21">
      <t>ヤツシロシ</t>
    </rPh>
    <rPh sb="21" eb="23">
      <t>キョウイク</t>
    </rPh>
    <rPh sb="23" eb="26">
      <t>イインカイ</t>
    </rPh>
    <phoneticPr fontId="23"/>
  </si>
  <si>
    <t>　TEL 0965-62-3071　FAX 0965-62-8036　</t>
    <phoneticPr fontId="23"/>
  </si>
  <si>
    <r>
      <t>　平成３０年７月２１日（土）～７月２２日（日）
　※参加日自由選択（参加日は何日でも構いません）　</t>
    </r>
    <r>
      <rPr>
        <b/>
        <sz val="11"/>
        <color rgb="FFFF0000"/>
        <rFont val="ＭＳ Ｐゴシック"/>
        <family val="3"/>
        <charset val="128"/>
        <scheme val="minor"/>
      </rPr>
      <t>１日だけの参加もＯＫです。</t>
    </r>
    <rPh sb="5" eb="6">
      <t>ネン</t>
    </rPh>
    <rPh sb="7" eb="8">
      <t>ガツ</t>
    </rPh>
    <rPh sb="10" eb="11">
      <t>ニチ</t>
    </rPh>
    <rPh sb="12" eb="13">
      <t>ド</t>
    </rPh>
    <rPh sb="16" eb="17">
      <t>ツキ</t>
    </rPh>
    <rPh sb="19" eb="20">
      <t>ヒ</t>
    </rPh>
    <rPh sb="21" eb="22">
      <t>ニチ</t>
    </rPh>
    <rPh sb="26" eb="28">
      <t>サンカ</t>
    </rPh>
    <rPh sb="28" eb="29">
      <t>ビ</t>
    </rPh>
    <rPh sb="29" eb="31">
      <t>ジユウ</t>
    </rPh>
    <rPh sb="31" eb="33">
      <t>センタク</t>
    </rPh>
    <rPh sb="34" eb="36">
      <t>サンカ</t>
    </rPh>
    <rPh sb="36" eb="37">
      <t>ビ</t>
    </rPh>
    <rPh sb="38" eb="40">
      <t>ナンニチ</t>
    </rPh>
    <rPh sb="42" eb="43">
      <t>カマ</t>
    </rPh>
    <rPh sb="50" eb="51">
      <t>ニチ</t>
    </rPh>
    <rPh sb="54" eb="56">
      <t>サンカ</t>
    </rPh>
    <phoneticPr fontId="23"/>
  </si>
  <si>
    <r>
      <rPr>
        <b/>
        <sz val="10"/>
        <color rgb="FFFF0000"/>
        <rFont val="ＭＳ Ｐゴシック"/>
        <family val="3"/>
        <charset val="128"/>
      </rPr>
      <t>　申込書</t>
    </r>
    <r>
      <rPr>
        <sz val="10"/>
        <color rgb="FFFF0000"/>
        <rFont val="ＭＳ Ｐゴシック"/>
        <family val="3"/>
        <charset val="128"/>
      </rPr>
      <t>・</t>
    </r>
    <r>
      <rPr>
        <b/>
        <sz val="10"/>
        <color rgb="FFFF0000"/>
        <rFont val="ＭＳ Ｐゴシック"/>
        <family val="3"/>
        <charset val="128"/>
      </rPr>
      <t>選手名簿</t>
    </r>
    <r>
      <rPr>
        <sz val="10"/>
        <color indexed="8"/>
        <rFont val="ＭＳ Ｐゴシック"/>
        <family val="3"/>
        <charset val="128"/>
      </rPr>
      <t>をご記入の上、メール又はFAXで</t>
    </r>
    <r>
      <rPr>
        <b/>
        <sz val="10"/>
        <color rgb="FFFF0000"/>
        <rFont val="ＭＳ Ｐゴシック"/>
        <family val="3"/>
        <charset val="128"/>
      </rPr>
      <t>６月２１日（木）</t>
    </r>
    <r>
      <rPr>
        <sz val="10"/>
        <color indexed="8"/>
        <rFont val="ＭＳ Ｐゴシック"/>
        <family val="3"/>
        <charset val="128"/>
      </rPr>
      <t>までにお申し込み下さい。</t>
    </r>
    <rPh sb="1" eb="4">
      <t>モウシコミショ</t>
    </rPh>
    <rPh sb="5" eb="7">
      <t>センシュ</t>
    </rPh>
    <rPh sb="7" eb="9">
      <t>メイボ</t>
    </rPh>
    <rPh sb="11" eb="13">
      <t>キニュウ</t>
    </rPh>
    <rPh sb="14" eb="15">
      <t>ウエ</t>
    </rPh>
    <rPh sb="19" eb="20">
      <t>マタ</t>
    </rPh>
    <rPh sb="26" eb="27">
      <t>ガツ</t>
    </rPh>
    <rPh sb="31" eb="32">
      <t>モク</t>
    </rPh>
    <rPh sb="37" eb="38">
      <t>モウ</t>
    </rPh>
    <rPh sb="39" eb="40">
      <t>コ</t>
    </rPh>
    <rPh sb="41" eb="42">
      <t>クダ</t>
    </rPh>
    <phoneticPr fontId="1"/>
  </si>
  <si>
    <t>　大会主催者側で抽選を行ない、７月１４日（土）までに各チームへ連絡する。
　（希望通りにならない部分はご了承ください）</t>
    <rPh sb="3" eb="6">
      <t>シュサイシャ</t>
    </rPh>
    <rPh sb="21" eb="22">
      <t>ド</t>
    </rPh>
    <rPh sb="39" eb="41">
      <t>キボウ</t>
    </rPh>
    <rPh sb="41" eb="42">
      <t>ドオ</t>
    </rPh>
    <rPh sb="48" eb="50">
      <t>ブブン</t>
    </rPh>
    <rPh sb="52" eb="54">
      <t>リョウショウ</t>
    </rPh>
    <phoneticPr fontId="23"/>
  </si>
  <si>
    <r>
      <t>7月21日（</t>
    </r>
    <r>
      <rPr>
        <sz val="11"/>
        <color rgb="FF0070C0"/>
        <rFont val="ＭＳ Ｐゴシック"/>
        <family val="3"/>
        <charset val="128"/>
        <scheme val="minor"/>
      </rPr>
      <t>土</t>
    </r>
    <r>
      <rPr>
        <sz val="11"/>
        <color theme="1"/>
        <rFont val="ＭＳ Ｐゴシック"/>
        <family val="3"/>
        <charset val="128"/>
        <scheme val="minor"/>
      </rPr>
      <t>）</t>
    </r>
    <rPh sb="6" eb="7">
      <t>ツチ</t>
    </rPh>
    <phoneticPr fontId="1"/>
  </si>
  <si>
    <r>
      <t>7月22日（</t>
    </r>
    <r>
      <rPr>
        <sz val="11"/>
        <color rgb="FFFF0000"/>
        <rFont val="ＭＳ Ｐゴシック"/>
        <family val="3"/>
        <charset val="128"/>
        <scheme val="minor"/>
      </rPr>
      <t>日</t>
    </r>
    <r>
      <rPr>
        <sz val="11"/>
        <color theme="1"/>
        <rFont val="ＭＳ Ｐゴシック"/>
        <family val="3"/>
        <charset val="128"/>
        <scheme val="minor"/>
      </rPr>
      <t>）</t>
    </r>
    <rPh sb="6" eb="7">
      <t>ヒ</t>
    </rPh>
    <phoneticPr fontId="1"/>
  </si>
  <si>
    <t>　1日30チーム程度</t>
    <rPh sb="2" eb="3">
      <t>ニチ</t>
    </rPh>
    <phoneticPr fontId="23"/>
  </si>
  <si>
    <t>　（１）心身ともに健康な13歳以下の男女</t>
    <rPh sb="14" eb="17">
      <t>サイイカ</t>
    </rPh>
    <phoneticPr fontId="1"/>
  </si>
  <si>
    <t>エスペサマーフェスU１3  2018 Vol.1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</si>
</sst>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77" formatCode="&quot;¥&quot;#,##0&quot;-&quot;;&quot;¥&quot;\-#,##0&quot;-&quot;"/>
  </numFmts>
  <fonts count="53">
    <font>
      <sz val="11"/>
      <color theme="1"/>
      <name val="ＭＳ Ｐゴシック"/>
      <family val="3"/>
      <charset val="128"/>
      <scheme val="minor"/>
    </font>
    <font>
      <sz val="6"/>
      <name val="ＭＳ Ｐゴシック"/>
      <family val="3"/>
      <charset val="128"/>
    </font>
    <font>
      <b/>
      <sz val="12"/>
      <color indexed="8"/>
      <name val="ＭＳ Ｐゴシック"/>
      <family val="3"/>
      <charset val="128"/>
    </font>
    <font>
      <sz val="10"/>
      <color indexed="8"/>
      <name val="ＭＳ Ｐゴシック"/>
      <family val="3"/>
      <charset val="128"/>
    </font>
    <font>
      <sz val="6"/>
      <name val="ＭＳ Ｐゴシック"/>
      <family val="3"/>
      <charset val="128"/>
    </font>
    <font>
      <sz val="6"/>
      <name val="ＭＳ Ｐゴシック"/>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1"/>
      <color theme="0"/>
      <name val="ＭＳ Ｐゴシック"/>
      <family val="3"/>
      <charset val="128"/>
      <scheme val="minor"/>
    </font>
    <font>
      <u/>
      <sz val="11"/>
      <color theme="10"/>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i/>
      <sz val="20"/>
      <color theme="1"/>
      <name val="AR P明朝体U"/>
      <family val="1"/>
      <charset val="128"/>
    </font>
    <font>
      <i/>
      <sz val="14"/>
      <color theme="1"/>
      <name val="AR P明朝体U"/>
      <family val="1"/>
      <charset val="128"/>
    </font>
    <font>
      <sz val="6"/>
      <name val="ＭＳ Ｐゴシック"/>
      <family val="2"/>
      <charset val="128"/>
      <scheme val="minor"/>
    </font>
    <font>
      <sz val="6"/>
      <name val="ＭＳ Ｐゴシック"/>
      <family val="3"/>
      <charset val="128"/>
      <scheme val="minor"/>
    </font>
    <font>
      <sz val="7"/>
      <color rgb="FFFF0000"/>
      <name val="ＭＳ Ｐゴシック"/>
      <family val="3"/>
      <charset val="128"/>
      <scheme val="minor"/>
    </font>
    <font>
      <sz val="11"/>
      <name val="ＭＳ Ｐゴシック"/>
      <family val="3"/>
      <charset val="128"/>
      <scheme val="minor"/>
    </font>
    <font>
      <sz val="8"/>
      <name val="ＭＳ Ｐゴシック"/>
      <family val="3"/>
      <charset val="128"/>
      <scheme val="minor"/>
    </font>
    <font>
      <b/>
      <sz val="16"/>
      <color theme="0"/>
      <name val="ＭＳ Ｐゴシック"/>
      <family val="3"/>
      <charset val="128"/>
      <scheme val="minor"/>
    </font>
    <font>
      <sz val="10"/>
      <color theme="1"/>
      <name val="ＭＳ Ｐゴシック"/>
      <family val="3"/>
      <charset val="128"/>
    </font>
    <font>
      <b/>
      <sz val="10"/>
      <color rgb="FFFF0000"/>
      <name val="ＭＳ Ｐゴシック"/>
      <family val="3"/>
      <charset val="128"/>
    </font>
    <font>
      <sz val="10"/>
      <color rgb="FFFF0000"/>
      <name val="ＭＳ Ｐゴシック"/>
      <family val="3"/>
      <charset val="128"/>
    </font>
    <font>
      <sz val="11"/>
      <color theme="0"/>
      <name val="ＭＳ Ｐゴシック"/>
      <family val="2"/>
      <charset val="128"/>
      <scheme val="minor"/>
    </font>
    <font>
      <sz val="12"/>
      <color theme="1"/>
      <name val="ＭＳ Ｐゴシック"/>
      <family val="3"/>
      <charset val="128"/>
      <scheme val="minor"/>
    </font>
    <font>
      <u/>
      <sz val="11"/>
      <color theme="1"/>
      <name val="ＭＳ Ｐゴシック"/>
      <family val="3"/>
      <charset val="128"/>
      <scheme val="minor"/>
    </font>
    <font>
      <sz val="20"/>
      <color theme="1"/>
      <name val="ＭＳ Ｐゴシック"/>
      <family val="3"/>
      <charset val="128"/>
      <scheme val="minor"/>
    </font>
    <font>
      <b/>
      <sz val="24"/>
      <color theme="1"/>
      <name val="ＭＳ Ｐゴシック"/>
      <family val="3"/>
      <charset val="128"/>
    </font>
    <font>
      <sz val="14"/>
      <color theme="1"/>
      <name val="ＭＳ Ｐゴシック"/>
      <family val="3"/>
      <charset val="128"/>
      <scheme val="minor"/>
    </font>
    <font>
      <sz val="14"/>
      <color indexed="8"/>
      <name val="HG明朝B"/>
      <family val="1"/>
      <charset val="128"/>
    </font>
    <font>
      <b/>
      <sz val="9"/>
      <color theme="1"/>
      <name val="ＭＳ Ｐゴシック"/>
      <family val="3"/>
      <charset val="128"/>
      <scheme val="minor"/>
    </font>
    <font>
      <b/>
      <sz val="11"/>
      <color rgb="FFFF0000"/>
      <name val="ＭＳ Ｐゴシック"/>
      <family val="3"/>
      <charset val="128"/>
      <scheme val="minor"/>
    </font>
    <font>
      <i/>
      <sz val="11"/>
      <color theme="1"/>
      <name val="AR P明朝体U"/>
      <family val="1"/>
      <charset val="128"/>
    </font>
    <font>
      <sz val="6"/>
      <color theme="1"/>
      <name val="ＭＳ Ｐゴシック"/>
      <family val="3"/>
      <charset val="128"/>
      <scheme val="minor"/>
    </font>
    <font>
      <i/>
      <sz val="14"/>
      <color theme="1"/>
      <name val="ＭＳ Ｐゴシック"/>
      <family val="3"/>
      <charset val="128"/>
      <scheme val="minor"/>
    </font>
    <font>
      <i/>
      <sz val="8"/>
      <color theme="1"/>
      <name val="AR P明朝体U"/>
      <family val="1"/>
      <charset val="128"/>
    </font>
    <font>
      <sz val="10"/>
      <color indexed="9"/>
      <name val="ＭＳ Ｐゴシック"/>
      <family val="3"/>
      <charset val="128"/>
    </font>
    <font>
      <sz val="10"/>
      <name val="ＭＳ Ｐゴシック"/>
      <family val="3"/>
      <charset val="128"/>
    </font>
    <font>
      <b/>
      <sz val="12"/>
      <name val="ＭＳ Ｐゴシック"/>
      <family val="3"/>
      <charset val="128"/>
      <scheme val="minor"/>
    </font>
    <font>
      <sz val="12"/>
      <name val="ＭＳ Ｐゴシック"/>
      <family val="3"/>
      <charset val="128"/>
      <scheme val="minor"/>
    </font>
    <font>
      <sz val="11"/>
      <color rgb="FF0070C0"/>
      <name val="ＭＳ Ｐゴシック"/>
      <family val="3"/>
      <charset val="128"/>
      <scheme val="minor"/>
    </font>
    <font>
      <b/>
      <sz val="18"/>
      <color rgb="FFFF0000"/>
      <name val="ＭＳ Ｐゴシック"/>
      <family val="3"/>
      <charset val="128"/>
      <scheme val="minor"/>
    </font>
    <font>
      <u/>
      <sz val="11"/>
      <color theme="0"/>
      <name val="ＭＳ Ｐゴシック"/>
      <family val="3"/>
      <charset val="128"/>
      <scheme val="minor"/>
    </font>
    <font>
      <sz val="11"/>
      <color theme="0"/>
      <name val="ＭＳ Ｐゴシック"/>
      <family val="3"/>
      <charset val="128"/>
    </font>
  </fonts>
  <fills count="15">
    <fill>
      <patternFill patternType="none"/>
    </fill>
    <fill>
      <patternFill patternType="gray125"/>
    </fill>
    <fill>
      <patternFill patternType="solid">
        <fgColor theme="4" tint="0.39997558519241921"/>
        <bgColor indexed="65"/>
      </patternFill>
    </fill>
    <fill>
      <patternFill patternType="solid">
        <fgColor theme="6"/>
      </patternFill>
    </fill>
    <fill>
      <patternFill patternType="solid">
        <fgColor theme="0" tint="-0.34998626667073579"/>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39997558519241921"/>
        <bgColor indexed="64"/>
      </patternFill>
    </fill>
    <fill>
      <patternFill patternType="solid">
        <fgColor theme="4"/>
      </patternFill>
    </fill>
    <fill>
      <patternFill patternType="solid">
        <fgColor theme="6"/>
        <bgColor indexed="64"/>
      </patternFill>
    </fill>
    <fill>
      <patternFill patternType="gray0625"/>
    </fill>
    <fill>
      <patternFill patternType="solid">
        <fgColor theme="7" tint="0.39997558519241921"/>
        <bgColor indexed="64"/>
      </patternFill>
    </fill>
    <fill>
      <patternFill patternType="solid">
        <fgColor rgb="FFFFFF00"/>
        <bgColor indexed="64"/>
      </patternFill>
    </fill>
    <fill>
      <patternFill patternType="solid">
        <fgColor theme="9" tint="0.59999389629810485"/>
        <bgColor indexed="64"/>
      </patternFill>
    </fill>
  </fills>
  <borders count="54">
    <border>
      <left/>
      <right/>
      <top/>
      <bottom/>
      <diagonal/>
    </border>
    <border>
      <left/>
      <right/>
      <top style="thin">
        <color indexed="64"/>
      </top>
      <bottom/>
      <diagonal/>
    </border>
    <border>
      <left style="thin">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top/>
      <bottom style="double">
        <color rgb="FF00B05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style="medium">
        <color rgb="FF000000"/>
      </right>
      <top/>
      <bottom style="medium">
        <color indexed="64"/>
      </bottom>
      <diagonal/>
    </border>
    <border>
      <left/>
      <right/>
      <top style="double">
        <color rgb="FF00B050"/>
      </top>
      <bottom/>
      <diagonal/>
    </border>
    <border>
      <left style="medium">
        <color rgb="FF000000"/>
      </left>
      <right/>
      <top style="medium">
        <color rgb="FF000000"/>
      </top>
      <bottom/>
      <diagonal/>
    </border>
    <border>
      <left style="medium">
        <color rgb="FF000000"/>
      </left>
      <right/>
      <top/>
      <bottom/>
      <diagonal/>
    </border>
    <border>
      <left/>
      <right/>
      <top/>
      <bottom style="double">
        <color theme="0"/>
      </bottom>
      <diagonal/>
    </border>
    <border>
      <left/>
      <right/>
      <top style="double">
        <color theme="0"/>
      </top>
      <bottom/>
      <diagonal/>
    </border>
    <border>
      <left/>
      <right style="hair">
        <color indexed="64"/>
      </right>
      <top style="thin">
        <color indexed="64"/>
      </top>
      <bottom style="thin">
        <color indexed="64"/>
      </bottom>
      <diagonal/>
    </border>
    <border diagonalDown="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style="medium">
        <color rgb="FF000000"/>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dashDotDot">
        <color indexed="64"/>
      </top>
      <bottom/>
      <diagonal/>
    </border>
    <border>
      <left/>
      <right/>
      <top style="dashDotDot">
        <color indexed="64"/>
      </top>
      <bottom/>
      <diagonal/>
    </border>
    <border>
      <left/>
      <right style="thin">
        <color indexed="64"/>
      </right>
      <top style="dashDotDot">
        <color indexed="64"/>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32" fillId="9" borderId="0" applyNumberFormat="0" applyBorder="0" applyAlignment="0" applyProtection="0">
      <alignment vertical="center"/>
    </xf>
  </cellStyleXfs>
  <cellXfs count="464">
    <xf numFmtId="0" fontId="0" fillId="0" borderId="0" xfId="0">
      <alignment vertical="center"/>
    </xf>
    <xf numFmtId="56" fontId="15" fillId="0" borderId="0" xfId="0" applyNumberFormat="1" applyFont="1">
      <alignment vertical="center"/>
    </xf>
    <xf numFmtId="0" fontId="0" fillId="0" borderId="22" xfId="0" applyBorder="1">
      <alignment vertical="center"/>
    </xf>
    <xf numFmtId="56" fontId="15" fillId="0" borderId="0" xfId="0" quotePrefix="1" applyNumberFormat="1" applyFont="1">
      <alignment vertical="center"/>
    </xf>
    <xf numFmtId="0" fontId="0" fillId="0" borderId="0" xfId="0" applyFont="1">
      <alignment vertical="center"/>
    </xf>
    <xf numFmtId="0" fontId="0" fillId="0" borderId="0" xfId="0" applyFont="1" applyAlignment="1">
      <alignment horizontal="right" vertical="center"/>
    </xf>
    <xf numFmtId="0" fontId="0" fillId="0" borderId="0" xfId="0" applyBorder="1">
      <alignment vertical="center"/>
    </xf>
    <xf numFmtId="0" fontId="0" fillId="0" borderId="0" xfId="0" applyBorder="1" applyProtection="1">
      <alignment vertical="center"/>
    </xf>
    <xf numFmtId="0" fontId="8" fillId="0" borderId="0" xfId="5">
      <alignment vertical="center"/>
    </xf>
    <xf numFmtId="0" fontId="0" fillId="0" borderId="0" xfId="0" applyFont="1" applyBorder="1" applyAlignment="1">
      <alignment vertical="top"/>
    </xf>
    <xf numFmtId="56" fontId="0" fillId="0" borderId="22" xfId="0" quotePrefix="1" applyNumberFormat="1" applyBorder="1">
      <alignment vertical="center"/>
    </xf>
    <xf numFmtId="56" fontId="0" fillId="0" borderId="0" xfId="0" quotePrefix="1" applyNumberFormat="1" applyBorder="1">
      <alignment vertical="center"/>
    </xf>
    <xf numFmtId="0" fontId="15" fillId="0" borderId="0" xfId="0" applyFont="1" applyAlignment="1">
      <alignment horizontal="left" vertical="center"/>
    </xf>
    <xf numFmtId="0" fontId="17" fillId="0" borderId="0" xfId="0" applyFont="1">
      <alignment vertical="center"/>
    </xf>
    <xf numFmtId="0" fontId="0" fillId="0" borderId="0" xfId="0" applyBorder="1" applyAlignment="1">
      <alignment horizontal="right" vertical="center"/>
    </xf>
    <xf numFmtId="0" fontId="14" fillId="0" borderId="0" xfId="0" applyFont="1" applyFill="1" applyAlignment="1">
      <alignment vertical="center"/>
    </xf>
    <xf numFmtId="0" fontId="14" fillId="0" borderId="0" xfId="0" applyFont="1" applyFill="1" applyAlignment="1">
      <alignment horizontal="center" vertical="center"/>
    </xf>
    <xf numFmtId="0" fontId="0" fillId="0" borderId="0" xfId="0" applyFill="1">
      <alignment vertical="center"/>
    </xf>
    <xf numFmtId="0" fontId="0" fillId="0" borderId="28" xfId="0" applyBorder="1">
      <alignment vertical="center"/>
    </xf>
    <xf numFmtId="56" fontId="0" fillId="0" borderId="28" xfId="0" quotePrefix="1" applyNumberFormat="1" applyBorder="1">
      <alignment vertical="center"/>
    </xf>
    <xf numFmtId="0" fontId="13" fillId="0" borderId="0" xfId="0" applyFont="1" applyBorder="1">
      <alignment vertical="center"/>
    </xf>
    <xf numFmtId="0" fontId="0" fillId="0" borderId="0" xfId="0" applyFill="1" applyBorder="1">
      <alignment vertical="center"/>
    </xf>
    <xf numFmtId="0" fontId="17" fillId="0" borderId="0" xfId="0" applyFont="1" applyAlignment="1">
      <alignment horizontal="right" vertical="center"/>
    </xf>
    <xf numFmtId="0" fontId="0" fillId="0" borderId="0" xfId="5" applyFont="1">
      <alignment vertical="center"/>
    </xf>
    <xf numFmtId="0" fontId="9" fillId="0" borderId="0" xfId="0" applyFont="1">
      <alignment vertical="center"/>
    </xf>
    <xf numFmtId="56" fontId="0" fillId="0" borderId="0" xfId="0" quotePrefix="1" applyNumberFormat="1" applyFill="1" applyBorder="1" applyAlignment="1">
      <alignment horizontal="center" vertical="center"/>
    </xf>
    <xf numFmtId="0" fontId="0" fillId="0" borderId="0" xfId="0" applyFont="1" applyFill="1" applyBorder="1" applyAlignment="1">
      <alignment vertical="top"/>
    </xf>
    <xf numFmtId="0" fontId="14" fillId="0" borderId="0" xfId="0" applyFont="1" applyAlignment="1">
      <alignment horizontal="center" vertical="center"/>
    </xf>
    <xf numFmtId="0" fontId="0" fillId="0" borderId="1" xfId="0" applyBorder="1" applyAlignment="1">
      <alignment horizontal="center" vertical="center"/>
    </xf>
    <xf numFmtId="177" fontId="10" fillId="0" borderId="32" xfId="2" applyNumberFormat="1" applyFont="1" applyFill="1" applyBorder="1" applyAlignment="1" applyProtection="1">
      <alignment horizontal="center" vertical="center"/>
      <protection hidden="1"/>
    </xf>
    <xf numFmtId="0" fontId="0" fillId="0" borderId="0" xfId="0">
      <alignment vertical="center"/>
    </xf>
    <xf numFmtId="0" fontId="22" fillId="0" borderId="0" xfId="5" applyFont="1" applyAlignment="1">
      <alignment vertical="top"/>
    </xf>
    <xf numFmtId="0" fontId="0" fillId="0" borderId="1" xfId="0" applyBorder="1" applyAlignment="1">
      <alignment horizontal="center" vertical="center"/>
    </xf>
    <xf numFmtId="0" fontId="0" fillId="0" borderId="0" xfId="0">
      <alignment vertical="center"/>
    </xf>
    <xf numFmtId="0" fontId="19" fillId="0" borderId="0" xfId="0" applyFont="1" applyBorder="1" applyAlignment="1" applyProtection="1">
      <alignment horizontal="center" vertical="center"/>
      <protection locked="0" hidden="1"/>
    </xf>
    <xf numFmtId="0" fontId="27" fillId="0" borderId="0" xfId="0" applyFont="1" applyAlignment="1">
      <alignment horizontal="left" vertical="center" wrapText="1"/>
    </xf>
    <xf numFmtId="0" fontId="0" fillId="0" borderId="0" xfId="0" applyFill="1" applyBorder="1" applyAlignment="1">
      <alignment horizontal="center" vertical="center"/>
    </xf>
    <xf numFmtId="0" fontId="19" fillId="0" borderId="1" xfId="0" applyFont="1" applyBorder="1" applyAlignment="1">
      <alignment horizontal="center" vertical="center"/>
    </xf>
    <xf numFmtId="0" fontId="0" fillId="0" borderId="0" xfId="0" applyBorder="1" applyAlignment="1">
      <alignment horizontal="center" vertical="center"/>
    </xf>
    <xf numFmtId="0" fontId="19" fillId="0" borderId="0" xfId="0" applyFont="1" applyBorder="1" applyAlignment="1">
      <alignment horizontal="center" vertical="center"/>
    </xf>
    <xf numFmtId="0" fontId="26" fillId="0" borderId="0" xfId="0" applyFont="1">
      <alignment vertical="center"/>
    </xf>
    <xf numFmtId="0" fontId="9" fillId="0" borderId="31" xfId="2" applyFill="1" applyBorder="1" applyAlignment="1" applyProtection="1">
      <alignment horizontal="center" vertical="center"/>
    </xf>
    <xf numFmtId="0" fontId="14" fillId="0" borderId="0" xfId="0" applyFont="1" applyAlignment="1">
      <alignment horizontal="center" vertical="center"/>
    </xf>
    <xf numFmtId="0" fontId="22" fillId="0" borderId="0" xfId="5" applyFont="1" applyAlignment="1">
      <alignment vertical="top"/>
    </xf>
    <xf numFmtId="0" fontId="0" fillId="0" borderId="0" xfId="0">
      <alignment vertical="center"/>
    </xf>
    <xf numFmtId="0" fontId="26" fillId="0" borderId="0" xfId="0" applyFont="1" applyFill="1" applyBorder="1" applyProtection="1">
      <alignment vertical="center"/>
      <protection locked="0" hidden="1"/>
    </xf>
    <xf numFmtId="0" fontId="22" fillId="0" borderId="0" xfId="5" applyFont="1" applyAlignment="1"/>
    <xf numFmtId="0" fontId="21" fillId="0" borderId="0" xfId="5" applyFont="1" applyAlignment="1">
      <alignment vertical="top"/>
    </xf>
    <xf numFmtId="0" fontId="8" fillId="0" borderId="0" xfId="0" applyFont="1">
      <alignment vertical="center"/>
    </xf>
    <xf numFmtId="0" fontId="16" fillId="0" borderId="38" xfId="0" applyFont="1" applyBorder="1" applyAlignment="1">
      <alignment horizontal="justify" vertical="center" wrapText="1"/>
    </xf>
    <xf numFmtId="0" fontId="16" fillId="0" borderId="40" xfId="0" applyFont="1" applyBorder="1" applyAlignment="1">
      <alignment horizontal="justify" vertical="center" wrapText="1"/>
    </xf>
    <xf numFmtId="0" fontId="18" fillId="0" borderId="26" xfId="0" applyFont="1" applyBorder="1" applyAlignment="1">
      <alignment horizontal="center" vertical="center" wrapText="1"/>
    </xf>
    <xf numFmtId="0" fontId="18" fillId="0" borderId="25" xfId="0" applyFont="1" applyBorder="1" applyAlignment="1">
      <alignment horizontal="justify" vertical="center" wrapText="1"/>
    </xf>
    <xf numFmtId="0" fontId="18" fillId="0" borderId="24" xfId="0" applyFont="1" applyBorder="1" applyAlignment="1">
      <alignment horizontal="justify" vertical="center" wrapText="1"/>
    </xf>
    <xf numFmtId="0" fontId="18" fillId="0" borderId="3" xfId="0" applyFont="1" applyBorder="1" applyAlignment="1">
      <alignment horizontal="justify" vertical="center" wrapText="1"/>
    </xf>
    <xf numFmtId="0" fontId="18" fillId="0" borderId="4" xfId="0" applyFont="1" applyBorder="1" applyAlignment="1">
      <alignment horizontal="justify" vertical="center" wrapText="1"/>
    </xf>
    <xf numFmtId="0" fontId="18" fillId="0" borderId="5" xfId="0" applyFont="1" applyBorder="1" applyAlignment="1">
      <alignment horizontal="justify" vertical="center" wrapText="1"/>
    </xf>
    <xf numFmtId="0" fontId="18" fillId="0" borderId="23" xfId="0" applyFont="1" applyBorder="1" applyAlignment="1">
      <alignment horizontal="justify" vertical="center" wrapText="1"/>
    </xf>
    <xf numFmtId="0" fontId="29" fillId="0" borderId="38" xfId="0" applyFont="1" applyBorder="1" applyAlignment="1">
      <alignment horizontal="justify" vertical="center" wrapText="1"/>
    </xf>
    <xf numFmtId="0" fontId="18" fillId="0" borderId="40" xfId="0" applyFont="1" applyBorder="1" applyAlignment="1">
      <alignment horizontal="justify" vertical="center" wrapText="1"/>
    </xf>
    <xf numFmtId="0" fontId="0" fillId="0" borderId="0" xfId="0" applyFont="1" applyFill="1">
      <alignment vertical="center"/>
    </xf>
    <xf numFmtId="0" fontId="8" fillId="0" borderId="0" xfId="0" applyFont="1" applyFill="1">
      <alignment vertical="center"/>
    </xf>
    <xf numFmtId="0" fontId="19" fillId="0" borderId="0" xfId="0" applyFont="1" applyBorder="1" applyAlignment="1" applyProtection="1">
      <alignment horizontal="center" vertical="center"/>
      <protection locked="0" hidden="1"/>
    </xf>
    <xf numFmtId="0" fontId="0" fillId="0" borderId="0" xfId="0" applyFill="1" applyBorder="1" applyAlignment="1">
      <alignment horizontal="center" vertical="center"/>
    </xf>
    <xf numFmtId="56" fontId="0" fillId="0" borderId="0" xfId="0" quotePrefix="1" applyNumberFormat="1" applyFill="1" applyBorder="1" applyAlignment="1">
      <alignment horizontal="center" vertical="center"/>
    </xf>
    <xf numFmtId="56" fontId="0" fillId="0" borderId="0" xfId="0" quotePrefix="1" applyNumberFormat="1" applyFill="1" applyBorder="1" applyAlignment="1">
      <alignment horizontal="center" vertical="center"/>
    </xf>
    <xf numFmtId="0" fontId="0" fillId="0" borderId="0" xfId="0" applyBorder="1" applyAlignment="1">
      <alignment vertical="center"/>
    </xf>
    <xf numFmtId="0" fontId="26" fillId="0" borderId="1" xfId="0" applyFont="1" applyFill="1" applyBorder="1" applyProtection="1">
      <alignment vertical="center"/>
      <protection locked="0" hidden="1"/>
    </xf>
    <xf numFmtId="0" fontId="0" fillId="0" borderId="42" xfId="0" applyBorder="1">
      <alignment vertical="center"/>
    </xf>
    <xf numFmtId="0" fontId="15" fillId="0" borderId="0" xfId="0" applyFont="1" applyFill="1" applyAlignment="1">
      <alignment vertical="center"/>
    </xf>
    <xf numFmtId="0" fontId="0" fillId="0" borderId="0" xfId="0"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17" fillId="0" borderId="0" xfId="0" applyFont="1" applyAlignment="1">
      <alignment vertical="top"/>
    </xf>
    <xf numFmtId="0" fontId="27" fillId="0" borderId="0" xfId="0" applyFont="1" applyFill="1" applyBorder="1" applyAlignment="1">
      <alignment horizontal="left" vertical="center"/>
    </xf>
    <xf numFmtId="0" fontId="38" fillId="0" borderId="15" xfId="0" applyFont="1" applyFill="1" applyBorder="1" applyAlignment="1">
      <alignment horizontal="left" vertical="center"/>
    </xf>
    <xf numFmtId="0" fontId="38" fillId="0" borderId="14" xfId="0" applyFont="1" applyFill="1" applyBorder="1" applyAlignment="1">
      <alignment horizontal="left" vertical="center"/>
    </xf>
    <xf numFmtId="0" fontId="38" fillId="0" borderId="16" xfId="0" applyFont="1" applyFill="1" applyBorder="1" applyAlignment="1">
      <alignment horizontal="left" vertical="center"/>
    </xf>
    <xf numFmtId="0" fontId="38" fillId="0" borderId="12" xfId="0" applyFont="1" applyFill="1" applyBorder="1" applyAlignment="1">
      <alignment horizontal="left" vertical="center"/>
    </xf>
    <xf numFmtId="0" fontId="38" fillId="0" borderId="6" xfId="0" applyFont="1" applyFill="1" applyBorder="1" applyAlignment="1">
      <alignment horizontal="left" vertical="center"/>
    </xf>
    <xf numFmtId="0" fontId="38" fillId="0" borderId="7" xfId="0" applyFont="1" applyFill="1" applyBorder="1" applyAlignment="1">
      <alignment horizontal="left" vertical="center"/>
    </xf>
    <xf numFmtId="0" fontId="0" fillId="0" borderId="0" xfId="0" applyFill="1" applyBorder="1" applyAlignment="1">
      <alignment horizontal="left" vertical="center"/>
    </xf>
    <xf numFmtId="0" fontId="19" fillId="0" borderId="0" xfId="0" applyFont="1" applyFill="1" applyBorder="1" applyAlignment="1" applyProtection="1">
      <alignment horizontal="left" vertical="center"/>
      <protection locked="0"/>
    </xf>
    <xf numFmtId="177" fontId="10" fillId="0" borderId="0" xfId="2" applyNumberFormat="1" applyFont="1" applyFill="1" applyBorder="1" applyAlignment="1" applyProtection="1">
      <alignment horizontal="left" vertical="center"/>
      <protection hidden="1"/>
    </xf>
    <xf numFmtId="0" fontId="41" fillId="0" borderId="0" xfId="5" applyFont="1" applyAlignment="1">
      <alignment horizontal="center" vertical="center" wrapText="1"/>
    </xf>
    <xf numFmtId="0" fontId="17" fillId="0" borderId="0" xfId="0" applyFont="1" applyBorder="1">
      <alignment vertical="center"/>
    </xf>
    <xf numFmtId="0" fontId="16" fillId="0" borderId="0" xfId="0" applyFont="1" applyBorder="1">
      <alignment vertical="center"/>
    </xf>
    <xf numFmtId="0" fontId="17" fillId="0" borderId="0" xfId="5" applyFont="1">
      <alignment vertical="center"/>
    </xf>
    <xf numFmtId="0" fontId="44" fillId="0" borderId="0" xfId="5" applyFont="1" applyAlignment="1">
      <alignment horizontal="center" vertical="center" wrapText="1"/>
    </xf>
    <xf numFmtId="0" fontId="24" fillId="0" borderId="0" xfId="0" applyFont="1" applyAlignment="1">
      <alignment horizontal="center" vertical="center" textRotation="255" wrapText="1"/>
    </xf>
    <xf numFmtId="0" fontId="18" fillId="0" borderId="0" xfId="0" applyFont="1">
      <alignment vertical="center"/>
    </xf>
    <xf numFmtId="0" fontId="45" fillId="0" borderId="0" xfId="0" applyFont="1" applyBorder="1" applyAlignment="1">
      <alignment vertical="top"/>
    </xf>
    <xf numFmtId="0" fontId="18" fillId="0" borderId="0" xfId="0" applyFont="1" applyBorder="1">
      <alignment vertical="center"/>
    </xf>
    <xf numFmtId="56" fontId="18" fillId="0" borderId="0" xfId="0" applyNumberFormat="1" applyFont="1" applyFill="1" applyBorder="1" applyAlignment="1"/>
    <xf numFmtId="0" fontId="0" fillId="0" borderId="0" xfId="0" applyBorder="1" applyAlignment="1">
      <alignment horizontal="center" vertical="center"/>
    </xf>
    <xf numFmtId="0" fontId="19" fillId="0" borderId="0" xfId="0" applyFont="1" applyBorder="1" applyAlignment="1">
      <alignment horizontal="center" vertical="center"/>
    </xf>
    <xf numFmtId="0" fontId="19" fillId="0" borderId="0" xfId="0" applyFont="1" applyFill="1" applyBorder="1" applyAlignment="1" applyProtection="1">
      <alignment horizontal="right" vertical="center"/>
    </xf>
    <xf numFmtId="0" fontId="19" fillId="0" borderId="0" xfId="0" applyFont="1" applyBorder="1" applyAlignment="1" applyProtection="1">
      <alignment horizontal="center" vertical="center"/>
    </xf>
    <xf numFmtId="0" fontId="33" fillId="0" borderId="2" xfId="0" applyFont="1" applyBorder="1" applyProtection="1">
      <alignment vertical="center"/>
    </xf>
    <xf numFmtId="0" fontId="33" fillId="0" borderId="1" xfId="0" applyFont="1" applyBorder="1" applyProtection="1">
      <alignment vertical="center"/>
    </xf>
    <xf numFmtId="0" fontId="33" fillId="0" borderId="1" xfId="0" applyFont="1" applyBorder="1" applyAlignment="1" applyProtection="1">
      <alignment horizontal="center" vertical="center"/>
    </xf>
    <xf numFmtId="0" fontId="0" fillId="0" borderId="1" xfId="0" applyBorder="1" applyProtection="1">
      <alignment vertical="center"/>
    </xf>
    <xf numFmtId="0" fontId="0" fillId="0" borderId="8" xfId="0" applyBorder="1" applyProtection="1">
      <alignment vertical="center"/>
    </xf>
    <xf numFmtId="0" fontId="0" fillId="0" borderId="0" xfId="0" applyProtection="1">
      <alignment vertical="center"/>
    </xf>
    <xf numFmtId="177" fontId="10" fillId="0" borderId="0" xfId="6" applyNumberFormat="1" applyFont="1" applyFill="1" applyBorder="1" applyAlignment="1" applyProtection="1">
      <alignment horizontal="center" vertical="center"/>
      <protection hidden="1"/>
    </xf>
    <xf numFmtId="0" fontId="33" fillId="0" borderId="42" xfId="0" applyFont="1" applyBorder="1" applyProtection="1">
      <alignment vertical="center"/>
    </xf>
    <xf numFmtId="0" fontId="33" fillId="0" borderId="0" xfId="0" applyFont="1" applyBorder="1" applyProtection="1">
      <alignment vertical="center"/>
    </xf>
    <xf numFmtId="0" fontId="0" fillId="0" borderId="43" xfId="0" applyBorder="1" applyProtection="1">
      <alignment vertical="center"/>
    </xf>
    <xf numFmtId="0" fontId="0" fillId="0" borderId="42" xfId="0" applyBorder="1" applyProtection="1">
      <alignment vertical="center"/>
    </xf>
    <xf numFmtId="0" fontId="34" fillId="0" borderId="0" xfId="0" applyFont="1" applyBorder="1" applyAlignment="1" applyProtection="1">
      <alignment horizontal="right" vertical="center"/>
    </xf>
    <xf numFmtId="0" fontId="15" fillId="0" borderId="0" xfId="0" applyFont="1" applyFill="1" applyAlignment="1" applyProtection="1">
      <alignment vertical="center"/>
    </xf>
    <xf numFmtId="0" fontId="15" fillId="0" borderId="42" xfId="0" applyFont="1" applyFill="1" applyBorder="1" applyAlignment="1" applyProtection="1">
      <alignment vertical="center"/>
    </xf>
    <xf numFmtId="0" fontId="15" fillId="0" borderId="0" xfId="0" applyFont="1" applyFill="1" applyBorder="1" applyAlignment="1" applyProtection="1">
      <alignment vertical="center"/>
    </xf>
    <xf numFmtId="0" fontId="0" fillId="0" borderId="44" xfId="0" applyBorder="1" applyProtection="1">
      <alignment vertical="center"/>
    </xf>
    <xf numFmtId="0" fontId="35" fillId="0" borderId="44" xfId="0" applyFont="1" applyBorder="1" applyProtection="1">
      <alignment vertical="center"/>
    </xf>
    <xf numFmtId="0" fontId="14" fillId="0" borderId="0" xfId="0" applyFont="1" applyFill="1" applyAlignment="1" applyProtection="1">
      <alignment horizontal="center" vertical="center"/>
    </xf>
    <xf numFmtId="0" fontId="13" fillId="0" borderId="0" xfId="0" applyFont="1" applyBorder="1" applyProtection="1">
      <alignment vertical="center"/>
    </xf>
    <xf numFmtId="0" fontId="0" fillId="11" borderId="0" xfId="0" applyFill="1" applyBorder="1" applyProtection="1">
      <alignment vertical="center"/>
    </xf>
    <xf numFmtId="0" fontId="20" fillId="0" borderId="0" xfId="0" applyFont="1" applyBorder="1" applyAlignment="1" applyProtection="1">
      <alignment horizontal="center" vertical="center"/>
    </xf>
    <xf numFmtId="0" fontId="20" fillId="0" borderId="42" xfId="0" applyFont="1" applyBorder="1" applyAlignment="1" applyProtection="1">
      <alignment horizontal="center" vertical="center"/>
    </xf>
    <xf numFmtId="0" fontId="18" fillId="0" borderId="0" xfId="0" applyFont="1" applyBorder="1" applyAlignment="1" applyProtection="1">
      <alignment horizontal="left" vertical="top" wrapText="1"/>
    </xf>
    <xf numFmtId="0" fontId="0" fillId="0" borderId="0" xfId="0" applyBorder="1" applyAlignment="1" applyProtection="1">
      <alignment horizontal="left" vertical="top" wrapText="1"/>
    </xf>
    <xf numFmtId="0" fontId="0" fillId="0" borderId="0" xfId="0" applyBorder="1" applyAlignment="1" applyProtection="1">
      <alignment horizontal="left"/>
    </xf>
    <xf numFmtId="0" fontId="0" fillId="0" borderId="0" xfId="0" applyBorder="1" applyAlignment="1" applyProtection="1">
      <alignment horizontal="left" wrapText="1"/>
    </xf>
    <xf numFmtId="0" fontId="0" fillId="0" borderId="0" xfId="0" applyAlignment="1" applyProtection="1"/>
    <xf numFmtId="0" fontId="0" fillId="0" borderId="0" xfId="0" applyBorder="1" applyAlignment="1" applyProtection="1"/>
    <xf numFmtId="0" fontId="0" fillId="0" borderId="0" xfId="0" applyBorder="1" applyAlignment="1" applyProtection="1">
      <alignment vertical="center"/>
    </xf>
    <xf numFmtId="0" fontId="18" fillId="0" borderId="0" xfId="0" applyFont="1" applyBorder="1" applyAlignment="1" applyProtection="1">
      <alignment horizontal="left" vertical="top"/>
    </xf>
    <xf numFmtId="0" fontId="18" fillId="0" borderId="0" xfId="0" applyFont="1" applyBorder="1" applyAlignment="1" applyProtection="1">
      <alignment horizontal="right"/>
    </xf>
    <xf numFmtId="0" fontId="18" fillId="0" borderId="43" xfId="0" applyFont="1" applyBorder="1" applyAlignment="1" applyProtection="1">
      <alignment horizontal="left" vertical="top"/>
    </xf>
    <xf numFmtId="0" fontId="0" fillId="0" borderId="42" xfId="0" applyBorder="1" applyAlignment="1" applyProtection="1">
      <alignment vertical="center"/>
    </xf>
    <xf numFmtId="0" fontId="17" fillId="0" borderId="0" xfId="0" applyFont="1" applyBorder="1" applyAlignment="1" applyProtection="1">
      <alignment horizontal="left" vertical="top"/>
    </xf>
    <xf numFmtId="0" fontId="37" fillId="0" borderId="0" xfId="0" applyFont="1" applyBorder="1" applyAlignment="1" applyProtection="1">
      <alignment vertical="center"/>
    </xf>
    <xf numFmtId="0" fontId="0" fillId="0" borderId="0" xfId="0" applyAlignment="1" applyProtection="1">
      <alignment vertical="center"/>
    </xf>
    <xf numFmtId="0" fontId="21" fillId="0" borderId="0" xfId="5" applyFont="1" applyBorder="1" applyAlignment="1" applyProtection="1">
      <alignment vertical="top"/>
    </xf>
    <xf numFmtId="0" fontId="8" fillId="0" borderId="0" xfId="5" applyFont="1" applyBorder="1" applyAlignment="1" applyProtection="1">
      <alignment vertical="center"/>
    </xf>
    <xf numFmtId="0" fontId="18" fillId="0" borderId="0" xfId="0" applyFont="1" applyFill="1" applyBorder="1" applyAlignment="1" applyProtection="1">
      <alignment vertical="center"/>
    </xf>
    <xf numFmtId="0" fontId="0" fillId="0" borderId="0" xfId="0" applyFill="1" applyBorder="1" applyProtection="1">
      <alignment vertical="center"/>
    </xf>
    <xf numFmtId="177" fontId="10" fillId="0" borderId="0" xfId="1" applyNumberFormat="1" applyFont="1" applyFill="1" applyBorder="1" applyAlignment="1" applyProtection="1">
      <alignment horizontal="center" vertical="center"/>
      <protection hidden="1"/>
    </xf>
    <xf numFmtId="0" fontId="16" fillId="0" borderId="0" xfId="0" applyFont="1" applyAlignment="1" applyProtection="1">
      <alignment horizontal="right" vertical="center"/>
    </xf>
    <xf numFmtId="0" fontId="0" fillId="0" borderId="43" xfId="0" applyBorder="1" applyAlignment="1" applyProtection="1">
      <alignment vertical="center"/>
    </xf>
    <xf numFmtId="0" fontId="33" fillId="0" borderId="0" xfId="0" applyFont="1" applyProtection="1">
      <alignment vertical="center"/>
    </xf>
    <xf numFmtId="56" fontId="33" fillId="0" borderId="0" xfId="0" applyNumberFormat="1" applyFont="1" applyBorder="1" applyAlignment="1" applyProtection="1">
      <alignment horizontal="left" vertical="center"/>
    </xf>
    <xf numFmtId="177" fontId="27" fillId="0" borderId="0" xfId="1" applyNumberFormat="1" applyFont="1" applyFill="1" applyBorder="1" applyAlignment="1" applyProtection="1">
      <alignment horizontal="right" vertical="center"/>
      <protection hidden="1"/>
    </xf>
    <xf numFmtId="177" fontId="10" fillId="0" borderId="43" xfId="1" applyNumberFormat="1" applyFont="1" applyFill="1" applyBorder="1" applyAlignment="1" applyProtection="1">
      <alignment horizontal="center" vertical="center"/>
      <protection hidden="1"/>
    </xf>
    <xf numFmtId="177" fontId="27" fillId="0" borderId="0" xfId="1" applyNumberFormat="1" applyFont="1" applyFill="1" applyBorder="1" applyAlignment="1" applyProtection="1">
      <alignment horizontal="right" vertical="top"/>
      <protection hidden="1"/>
    </xf>
    <xf numFmtId="0" fontId="26" fillId="0" borderId="0" xfId="0" applyFont="1" applyFill="1" applyProtection="1">
      <alignment vertical="center"/>
      <protection hidden="1"/>
    </xf>
    <xf numFmtId="0" fontId="0" fillId="0" borderId="2" xfId="0" applyBorder="1" applyProtection="1">
      <alignment vertical="center"/>
      <protection locked="0"/>
    </xf>
    <xf numFmtId="0" fontId="0" fillId="0" borderId="1" xfId="0" applyBorder="1" applyProtection="1">
      <alignment vertical="center"/>
      <protection locked="0"/>
    </xf>
    <xf numFmtId="0" fontId="26" fillId="0" borderId="1" xfId="0" applyFont="1" applyBorder="1" applyProtection="1">
      <alignment vertical="center"/>
      <protection locked="0"/>
    </xf>
    <xf numFmtId="0" fontId="0" fillId="0" borderId="8" xfId="0" applyBorder="1" applyProtection="1">
      <alignment vertical="center"/>
      <protection locked="0"/>
    </xf>
    <xf numFmtId="0" fontId="0" fillId="0" borderId="42" xfId="0" applyBorder="1" applyProtection="1">
      <alignment vertical="center"/>
      <protection locked="0"/>
    </xf>
    <xf numFmtId="0" fontId="0" fillId="0" borderId="0" xfId="0" applyBorder="1" applyProtection="1">
      <alignment vertical="center"/>
      <protection locked="0"/>
    </xf>
    <xf numFmtId="0" fontId="26" fillId="0" borderId="0" xfId="0" applyFont="1" applyBorder="1" applyProtection="1">
      <alignment vertical="center"/>
      <protection locked="0"/>
    </xf>
    <xf numFmtId="0" fontId="0" fillId="0" borderId="43" xfId="0" applyBorder="1" applyProtection="1">
      <alignment vertical="center"/>
      <protection locked="0"/>
    </xf>
    <xf numFmtId="56" fontId="0" fillId="0" borderId="42" xfId="0" quotePrefix="1" applyNumberFormat="1" applyBorder="1" applyProtection="1">
      <alignment vertical="center"/>
      <protection locked="0"/>
    </xf>
    <xf numFmtId="0" fontId="0" fillId="0" borderId="9" xfId="0" applyBorder="1" applyProtection="1">
      <alignment vertical="center"/>
      <protection locked="0"/>
    </xf>
    <xf numFmtId="0" fontId="0" fillId="0" borderId="10" xfId="0" applyFont="1" applyBorder="1" applyAlignment="1" applyProtection="1">
      <alignment vertical="top"/>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0" fillId="0" borderId="1" xfId="0" applyBorder="1" applyAlignment="1">
      <alignment horizontal="center" vertical="center"/>
    </xf>
    <xf numFmtId="56" fontId="0" fillId="0" borderId="0" xfId="0" quotePrefix="1" applyNumberFormat="1" applyFill="1" applyBorder="1" applyAlignment="1">
      <alignment horizontal="center" vertical="center"/>
    </xf>
    <xf numFmtId="0" fontId="27" fillId="0" borderId="0" xfId="0" applyFont="1" applyFill="1" applyBorder="1" applyAlignment="1">
      <alignment horizontal="left" vertical="center" wrapText="1"/>
    </xf>
    <xf numFmtId="0" fontId="20" fillId="11" borderId="0" xfId="0" applyFont="1" applyFill="1" applyBorder="1" applyAlignment="1" applyProtection="1">
      <alignment horizontal="right" vertical="center"/>
    </xf>
    <xf numFmtId="0" fontId="0" fillId="0" borderId="0" xfId="0" applyAlignment="1">
      <alignment horizontal="right" vertical="center"/>
    </xf>
    <xf numFmtId="0" fontId="0" fillId="0" borderId="50" xfId="0" applyBorder="1" applyProtection="1">
      <alignment vertical="center"/>
    </xf>
    <xf numFmtId="0" fontId="0" fillId="0" borderId="51" xfId="0" applyBorder="1">
      <alignment vertical="center"/>
    </xf>
    <xf numFmtId="0" fontId="0" fillId="0" borderId="51" xfId="0" applyBorder="1" applyProtection="1">
      <alignment vertical="center"/>
    </xf>
    <xf numFmtId="177" fontId="10" fillId="0" borderId="51" xfId="1" applyNumberFormat="1" applyFont="1" applyFill="1" applyBorder="1" applyAlignment="1" applyProtection="1">
      <alignment horizontal="center" vertical="center"/>
      <protection hidden="1"/>
    </xf>
    <xf numFmtId="177" fontId="10" fillId="0" borderId="52" xfId="1" applyNumberFormat="1" applyFont="1" applyFill="1" applyBorder="1" applyAlignment="1" applyProtection="1">
      <alignment horizontal="center" vertical="center"/>
      <protection hidden="1"/>
    </xf>
    <xf numFmtId="0" fontId="16" fillId="0" borderId="0" xfId="0" applyFont="1" applyAlignment="1">
      <alignment vertical="top"/>
    </xf>
    <xf numFmtId="0" fontId="15" fillId="0" borderId="0" xfId="0" applyFont="1">
      <alignment vertical="center"/>
    </xf>
    <xf numFmtId="0" fontId="15" fillId="0" borderId="0" xfId="0" applyFont="1" applyAlignment="1">
      <alignment vertical="center"/>
    </xf>
    <xf numFmtId="0" fontId="48" fillId="0" borderId="0" xfId="0" applyFont="1" applyAlignment="1">
      <alignment horizontal="left" vertical="center" wrapText="1"/>
    </xf>
    <xf numFmtId="0" fontId="33" fillId="0" borderId="0" xfId="0" applyFont="1">
      <alignment vertical="center"/>
    </xf>
    <xf numFmtId="0" fontId="47"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8" fillId="0" borderId="0" xfId="0" applyFont="1">
      <alignment vertical="center"/>
    </xf>
    <xf numFmtId="0" fontId="47" fillId="0" borderId="0" xfId="0" applyFont="1" applyFill="1" applyBorder="1" applyAlignment="1" applyProtection="1">
      <alignment vertical="center" shrinkToFit="1"/>
      <protection locked="0"/>
    </xf>
    <xf numFmtId="0" fontId="19" fillId="0" borderId="0" xfId="0" applyFont="1" applyFill="1" applyBorder="1" applyAlignment="1" applyProtection="1">
      <alignment horizontal="center" vertical="center"/>
      <protection locked="0"/>
    </xf>
    <xf numFmtId="56" fontId="0" fillId="0" borderId="42" xfId="0" quotePrefix="1" applyNumberFormat="1" applyFill="1" applyBorder="1" applyAlignment="1">
      <alignment horizontal="center" vertical="center"/>
    </xf>
    <xf numFmtId="56" fontId="0" fillId="0" borderId="0" xfId="0" quotePrefix="1" applyNumberFormat="1" applyFill="1" applyBorder="1" applyAlignment="1">
      <alignment horizontal="center" vertical="center"/>
    </xf>
    <xf numFmtId="0" fontId="19"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center"/>
      <protection locked="0"/>
    </xf>
    <xf numFmtId="0" fontId="18" fillId="0" borderId="0" xfId="0" applyFont="1" applyFill="1" applyBorder="1" applyAlignment="1" applyProtection="1">
      <alignment horizontal="left"/>
    </xf>
    <xf numFmtId="0" fontId="16" fillId="0" borderId="0" xfId="0" applyFont="1" applyFill="1" applyBorder="1" applyAlignment="1" applyProtection="1">
      <alignment horizontal="center" shrinkToFit="1"/>
      <protection locked="0"/>
    </xf>
    <xf numFmtId="0" fontId="8" fillId="12" borderId="0" xfId="0" applyFont="1" applyFill="1">
      <alignment vertical="center"/>
    </xf>
    <xf numFmtId="0" fontId="0" fillId="12" borderId="0" xfId="0" applyFont="1" applyFill="1">
      <alignment vertical="center"/>
    </xf>
    <xf numFmtId="0" fontId="21" fillId="12" borderId="0" xfId="5" applyFont="1" applyFill="1" applyAlignment="1">
      <alignment vertical="top"/>
    </xf>
    <xf numFmtId="0" fontId="22" fillId="12" borderId="0" xfId="5" applyFont="1" applyFill="1" applyAlignment="1"/>
    <xf numFmtId="0" fontId="0" fillId="12" borderId="0" xfId="0" applyFill="1">
      <alignment vertical="center"/>
    </xf>
    <xf numFmtId="0" fontId="14" fillId="12" borderId="0" xfId="0" applyFont="1" applyFill="1" applyAlignment="1">
      <alignment horizontal="center" vertical="center"/>
    </xf>
    <xf numFmtId="0" fontId="14" fillId="12" borderId="0" xfId="0" applyFont="1" applyFill="1" applyAlignment="1">
      <alignment vertical="center"/>
    </xf>
    <xf numFmtId="0" fontId="0" fillId="12" borderId="0" xfId="0" applyFill="1" applyBorder="1">
      <alignment vertical="center"/>
    </xf>
    <xf numFmtId="0" fontId="0" fillId="0" borderId="0" xfId="0" applyFill="1" applyBorder="1" applyAlignment="1">
      <alignment vertical="center"/>
    </xf>
    <xf numFmtId="0" fontId="0" fillId="0" borderId="0" xfId="0" applyFill="1" applyAlignment="1">
      <alignment vertical="center"/>
    </xf>
    <xf numFmtId="0" fontId="9" fillId="0" borderId="0" xfId="0" applyFont="1" applyFill="1">
      <alignment vertical="center"/>
    </xf>
    <xf numFmtId="0" fontId="19" fillId="0" borderId="0" xfId="0" applyFont="1" applyFill="1" applyBorder="1" applyAlignment="1">
      <alignment horizontal="center" vertical="center"/>
    </xf>
    <xf numFmtId="0" fontId="15" fillId="0" borderId="42" xfId="0" applyFont="1" applyFill="1" applyBorder="1" applyAlignment="1" applyProtection="1">
      <alignment horizontal="right" vertical="center"/>
      <protection locked="0"/>
    </xf>
    <xf numFmtId="0" fontId="15" fillId="0" borderId="0" xfId="0" applyFont="1" applyFill="1" applyBorder="1" applyAlignment="1" applyProtection="1">
      <alignment horizontal="right" vertical="center"/>
      <protection locked="0"/>
    </xf>
    <xf numFmtId="0" fontId="15" fillId="0" borderId="42" xfId="0" applyFont="1" applyFill="1" applyBorder="1" applyAlignment="1" applyProtection="1">
      <alignment horizontal="right" vertical="center"/>
      <protection hidden="1"/>
    </xf>
    <xf numFmtId="0" fontId="15" fillId="0" borderId="0" xfId="0" applyFont="1" applyFill="1" applyBorder="1" applyAlignment="1" applyProtection="1">
      <alignment horizontal="right" vertical="center"/>
      <protection hidden="1"/>
    </xf>
    <xf numFmtId="38" fontId="0" fillId="0" borderId="0" xfId="4" applyFont="1" applyFill="1" applyBorder="1" applyAlignment="1">
      <alignment horizontal="right" vertical="center"/>
    </xf>
    <xf numFmtId="0" fontId="13" fillId="0" borderId="42"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0" fontId="9" fillId="0" borderId="0" xfId="0" applyFont="1" applyFill="1" applyBorder="1">
      <alignment vertical="center"/>
    </xf>
    <xf numFmtId="0" fontId="51" fillId="0" borderId="0" xfId="3" applyFont="1" applyFill="1" applyBorder="1">
      <alignment vertical="center"/>
    </xf>
    <xf numFmtId="0" fontId="9" fillId="5" borderId="0" xfId="0" applyFont="1" applyFill="1" applyBorder="1">
      <alignment vertical="center"/>
    </xf>
    <xf numFmtId="0" fontId="9" fillId="0" borderId="0" xfId="0" applyFont="1" applyFill="1" applyBorder="1" applyAlignment="1">
      <alignment horizontal="left" vertical="center"/>
    </xf>
    <xf numFmtId="0" fontId="9" fillId="13" borderId="0" xfId="0" applyFont="1" applyFill="1" applyBorder="1">
      <alignment vertical="center"/>
    </xf>
    <xf numFmtId="0" fontId="9" fillId="14" borderId="0" xfId="0" applyFont="1" applyFill="1" applyBorder="1">
      <alignment vertical="center"/>
    </xf>
    <xf numFmtId="0" fontId="51" fillId="14" borderId="0" xfId="3" applyFont="1" applyFill="1" applyBorder="1">
      <alignment vertical="center"/>
    </xf>
    <xf numFmtId="0" fontId="19" fillId="0" borderId="0" xfId="0" applyFont="1" applyFill="1" applyBorder="1" applyAlignment="1" applyProtection="1">
      <alignment horizontal="right" vertical="center"/>
      <protection locked="0"/>
    </xf>
    <xf numFmtId="56" fontId="0" fillId="0" borderId="0" xfId="0" quotePrefix="1" applyNumberFormat="1" applyFill="1" applyBorder="1" applyAlignment="1">
      <alignment horizontal="center" vertical="center"/>
    </xf>
    <xf numFmtId="0" fontId="19" fillId="0" borderId="0" xfId="0" applyFont="1" applyFill="1" applyBorder="1" applyAlignment="1" applyProtection="1">
      <alignment horizontal="center" vertical="center"/>
      <protection locked="0"/>
    </xf>
    <xf numFmtId="0" fontId="28" fillId="12" borderId="0" xfId="0" applyFont="1" applyFill="1" applyAlignment="1">
      <alignment horizontal="center" shrinkToFit="1"/>
    </xf>
    <xf numFmtId="0" fontId="28" fillId="12" borderId="0" xfId="0" applyFont="1" applyFill="1" applyAlignment="1">
      <alignment horizontal="center" vertical="top"/>
    </xf>
    <xf numFmtId="0" fontId="18" fillId="0" borderId="36" xfId="0" applyFont="1" applyBorder="1" applyAlignment="1">
      <alignment horizontal="center" vertical="center" wrapText="1"/>
    </xf>
    <xf numFmtId="0" fontId="18" fillId="0" borderId="41"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39" xfId="0" applyFont="1" applyBorder="1" applyAlignment="1">
      <alignment horizontal="center" vertical="center" wrapText="1"/>
    </xf>
    <xf numFmtId="0" fontId="18" fillId="0" borderId="27"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25" xfId="0" applyFont="1" applyBorder="1" applyAlignment="1">
      <alignment horizontal="center" vertical="center" wrapText="1"/>
    </xf>
    <xf numFmtId="0" fontId="50" fillId="0" borderId="2" xfId="0" applyFont="1" applyFill="1" applyBorder="1" applyAlignment="1" applyProtection="1">
      <alignment horizontal="left" vertical="top"/>
      <protection locked="0"/>
    </xf>
    <xf numFmtId="0" fontId="50" fillId="0" borderId="1" xfId="0" applyFont="1" applyFill="1" applyBorder="1" applyAlignment="1" applyProtection="1">
      <alignment horizontal="left" vertical="top"/>
      <protection locked="0"/>
    </xf>
    <xf numFmtId="0" fontId="50" fillId="0" borderId="8" xfId="0" applyFont="1" applyFill="1" applyBorder="1" applyAlignment="1" applyProtection="1">
      <alignment horizontal="left" vertical="top"/>
      <protection locked="0"/>
    </xf>
    <xf numFmtId="0" fontId="50" fillId="0" borderId="42" xfId="0" applyFont="1" applyFill="1" applyBorder="1" applyAlignment="1" applyProtection="1">
      <alignment horizontal="left" vertical="top"/>
      <protection locked="0"/>
    </xf>
    <xf numFmtId="0" fontId="50" fillId="0" borderId="0" xfId="0" applyFont="1" applyFill="1" applyBorder="1" applyAlignment="1" applyProtection="1">
      <alignment horizontal="left" vertical="top"/>
      <protection locked="0"/>
    </xf>
    <xf numFmtId="0" fontId="50" fillId="0" borderId="43" xfId="0" applyFont="1" applyFill="1" applyBorder="1" applyAlignment="1" applyProtection="1">
      <alignment horizontal="left" vertical="top"/>
      <protection locked="0"/>
    </xf>
    <xf numFmtId="0" fontId="50" fillId="0" borderId="9" xfId="0" applyFont="1" applyFill="1" applyBorder="1" applyAlignment="1" applyProtection="1">
      <alignment horizontal="left" vertical="top"/>
      <protection locked="0"/>
    </xf>
    <xf numFmtId="0" fontId="50" fillId="0" borderId="10" xfId="0" applyFont="1" applyFill="1" applyBorder="1" applyAlignment="1" applyProtection="1">
      <alignment horizontal="left" vertical="top"/>
      <protection locked="0"/>
    </xf>
    <xf numFmtId="0" fontId="50" fillId="0" borderId="11" xfId="0" applyFont="1" applyFill="1" applyBorder="1" applyAlignment="1" applyProtection="1">
      <alignment horizontal="left" vertical="top"/>
      <protection locked="0"/>
    </xf>
    <xf numFmtId="0" fontId="41" fillId="0" borderId="0" xfId="5" applyFont="1" applyAlignment="1">
      <alignment horizontal="center" vertical="center" wrapText="1"/>
    </xf>
    <xf numFmtId="0" fontId="0" fillId="0" borderId="35" xfId="0" applyBorder="1" applyAlignment="1">
      <alignment horizontal="center" vertical="center" wrapText="1"/>
    </xf>
    <xf numFmtId="0" fontId="0" fillId="0" borderId="35" xfId="0" applyBorder="1" applyAlignment="1">
      <alignment horizontal="center" vertical="center"/>
    </xf>
    <xf numFmtId="0" fontId="16" fillId="0" borderId="48" xfId="0" applyFont="1" applyBorder="1" applyAlignment="1">
      <alignment horizontal="center" vertical="center" shrinkToFit="1"/>
    </xf>
    <xf numFmtId="0" fontId="16" fillId="0" borderId="44" xfId="0" applyFont="1" applyBorder="1" applyAlignment="1">
      <alignment horizontal="center" vertical="center" shrinkToFit="1"/>
    </xf>
    <xf numFmtId="0" fontId="16" fillId="0" borderId="49" xfId="0" applyFont="1" applyBorder="1" applyAlignment="1">
      <alignment horizontal="center" vertical="center" shrinkToFit="1"/>
    </xf>
    <xf numFmtId="0" fontId="16" fillId="0" borderId="45" xfId="0" applyFont="1" applyBorder="1" applyAlignment="1">
      <alignment horizontal="center" vertical="center" shrinkToFit="1"/>
    </xf>
    <xf numFmtId="0" fontId="16" fillId="0" borderId="46" xfId="0" applyFont="1" applyBorder="1" applyAlignment="1">
      <alignment horizontal="center" vertical="center" shrinkToFit="1"/>
    </xf>
    <xf numFmtId="0" fontId="16" fillId="0" borderId="47" xfId="0" applyFont="1" applyBorder="1" applyAlignment="1">
      <alignment horizontal="center" vertical="center" shrinkToFit="1"/>
    </xf>
    <xf numFmtId="0" fontId="16" fillId="0" borderId="17" xfId="0" applyFont="1" applyBorder="1" applyAlignment="1">
      <alignment horizontal="center" vertical="center" shrinkToFit="1"/>
    </xf>
    <xf numFmtId="0" fontId="16" fillId="0" borderId="18" xfId="0" applyFont="1" applyBorder="1" applyAlignment="1">
      <alignment horizontal="center" vertical="center" shrinkToFit="1"/>
    </xf>
    <xf numFmtId="0" fontId="16" fillId="0" borderId="19" xfId="0" applyFont="1" applyBorder="1" applyAlignment="1">
      <alignment horizontal="center" vertical="center" shrinkToFit="1"/>
    </xf>
    <xf numFmtId="0" fontId="43" fillId="0" borderId="17" xfId="0" applyFont="1" applyBorder="1" applyAlignment="1" applyProtection="1">
      <alignment horizontal="right" vertical="center"/>
      <protection locked="0"/>
    </xf>
    <xf numFmtId="0" fontId="43" fillId="0" borderId="18" xfId="0" applyFont="1" applyBorder="1" applyAlignment="1" applyProtection="1">
      <alignment horizontal="right" vertical="center"/>
      <protection locked="0"/>
    </xf>
    <xf numFmtId="0" fontId="16" fillId="0" borderId="18" xfId="0" applyFont="1" applyBorder="1" applyAlignment="1" applyProtection="1">
      <alignment horizontal="left"/>
    </xf>
    <xf numFmtId="0" fontId="16" fillId="0" borderId="19" xfId="0" applyFont="1" applyBorder="1" applyAlignment="1" applyProtection="1">
      <alignment horizontal="left"/>
    </xf>
    <xf numFmtId="0" fontId="43" fillId="0" borderId="45" xfId="0" applyFont="1" applyBorder="1" applyAlignment="1" applyProtection="1">
      <alignment horizontal="right" vertical="center"/>
      <protection locked="0"/>
    </xf>
    <xf numFmtId="0" fontId="43" fillId="0" borderId="46" xfId="0" applyFont="1" applyBorder="1" applyAlignment="1" applyProtection="1">
      <alignment horizontal="right" vertical="center"/>
      <protection locked="0"/>
    </xf>
    <xf numFmtId="0" fontId="16" fillId="0" borderId="46" xfId="0" applyFont="1" applyBorder="1" applyAlignment="1" applyProtection="1">
      <alignment horizontal="left"/>
    </xf>
    <xf numFmtId="0" fontId="16" fillId="0" borderId="47" xfId="0" applyFont="1" applyBorder="1" applyAlignment="1" applyProtection="1">
      <alignment horizontal="left"/>
    </xf>
    <xf numFmtId="0" fontId="43" fillId="0" borderId="48" xfId="0" applyFont="1" applyBorder="1" applyAlignment="1" applyProtection="1">
      <alignment horizontal="right" vertical="center"/>
      <protection locked="0"/>
    </xf>
    <xf numFmtId="0" fontId="43" fillId="0" borderId="44" xfId="0" applyFont="1" applyBorder="1" applyAlignment="1" applyProtection="1">
      <alignment horizontal="right" vertical="center"/>
      <protection locked="0"/>
    </xf>
    <xf numFmtId="0" fontId="16" fillId="0" borderId="44" xfId="0" applyFont="1" applyBorder="1" applyAlignment="1" applyProtection="1">
      <alignment horizontal="left"/>
    </xf>
    <xf numFmtId="0" fontId="16" fillId="0" borderId="49" xfId="0" applyFont="1" applyBorder="1" applyAlignment="1" applyProtection="1">
      <alignment horizontal="left"/>
    </xf>
    <xf numFmtId="0" fontId="16" fillId="0" borderId="2" xfId="0" applyFont="1" applyBorder="1" applyAlignment="1">
      <alignment horizontal="center" vertical="center" textRotation="255" shrinkToFit="1"/>
    </xf>
    <xf numFmtId="0" fontId="16" fillId="0" borderId="8" xfId="0" applyFont="1" applyBorder="1" applyAlignment="1">
      <alignment horizontal="center" vertical="center" textRotation="255" shrinkToFit="1"/>
    </xf>
    <xf numFmtId="0" fontId="16" fillId="0" borderId="42" xfId="0" applyFont="1" applyBorder="1" applyAlignment="1">
      <alignment horizontal="center" vertical="center" textRotation="255" shrinkToFit="1"/>
    </xf>
    <xf numFmtId="0" fontId="16" fillId="0" borderId="43"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6" fillId="0" borderId="11" xfId="0" applyFont="1" applyBorder="1" applyAlignment="1">
      <alignment horizontal="center" vertical="center" textRotation="255" shrinkToFit="1"/>
    </xf>
    <xf numFmtId="0" fontId="42" fillId="0" borderId="42"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2" xfId="0" applyFont="1" applyFill="1" applyBorder="1" applyAlignment="1" applyProtection="1">
      <alignment horizontal="center" vertical="center" wrapText="1"/>
    </xf>
    <xf numFmtId="0" fontId="42" fillId="0" borderId="1" xfId="0" applyFont="1" applyFill="1" applyBorder="1" applyAlignment="1" applyProtection="1">
      <alignment horizontal="center" vertical="center" wrapText="1"/>
    </xf>
    <xf numFmtId="0" fontId="42" fillId="0" borderId="8" xfId="0" applyFont="1" applyFill="1" applyBorder="1" applyAlignment="1" applyProtection="1">
      <alignment horizontal="center" vertical="center" wrapText="1"/>
    </xf>
    <xf numFmtId="0" fontId="42" fillId="0" borderId="43" xfId="0" applyFont="1" applyFill="1" applyBorder="1" applyAlignment="1" applyProtection="1">
      <alignment horizontal="center" vertical="center" wrapText="1"/>
    </xf>
    <xf numFmtId="0" fontId="42" fillId="0" borderId="9" xfId="0" applyFont="1" applyFill="1" applyBorder="1" applyAlignment="1" applyProtection="1">
      <alignment horizontal="center" vertical="center" wrapText="1"/>
    </xf>
    <xf numFmtId="0" fontId="42" fillId="0" borderId="10" xfId="0" applyFont="1" applyFill="1" applyBorder="1" applyAlignment="1" applyProtection="1">
      <alignment horizontal="center" vertical="center" wrapText="1"/>
    </xf>
    <xf numFmtId="0" fontId="42" fillId="0" borderId="11" xfId="0" applyFont="1" applyFill="1" applyBorder="1" applyAlignment="1" applyProtection="1">
      <alignment horizontal="center" vertical="center" wrapText="1"/>
    </xf>
    <xf numFmtId="0" fontId="19" fillId="0" borderId="12" xfId="0" applyFont="1" applyBorder="1" applyAlignment="1" applyProtection="1">
      <alignment horizontal="right" vertical="center"/>
      <protection locked="0"/>
    </xf>
    <xf numFmtId="0" fontId="19" fillId="0" borderId="6" xfId="0" applyFont="1" applyBorder="1" applyAlignment="1" applyProtection="1">
      <alignment horizontal="right" vertical="center"/>
      <protection locked="0"/>
    </xf>
    <xf numFmtId="0" fontId="18" fillId="0" borderId="6" xfId="0" applyFont="1" applyBorder="1" applyAlignment="1" applyProtection="1">
      <alignment horizontal="left"/>
    </xf>
    <xf numFmtId="0" fontId="18" fillId="0" borderId="7" xfId="0" applyFont="1" applyBorder="1" applyAlignment="1" applyProtection="1">
      <alignment horizontal="left"/>
    </xf>
    <xf numFmtId="0" fontId="19" fillId="4" borderId="12" xfId="0" applyFont="1" applyFill="1" applyBorder="1" applyAlignment="1" applyProtection="1">
      <alignment horizontal="right" vertical="center"/>
      <protection locked="0"/>
    </xf>
    <xf numFmtId="0" fontId="19" fillId="4" borderId="6" xfId="0" applyFont="1" applyFill="1" applyBorder="1" applyAlignment="1" applyProtection="1">
      <alignment horizontal="right" vertical="center"/>
      <protection locked="0"/>
    </xf>
    <xf numFmtId="0" fontId="18" fillId="4" borderId="6" xfId="0" applyFont="1" applyFill="1" applyBorder="1" applyAlignment="1" applyProtection="1">
      <alignment horizontal="left"/>
    </xf>
    <xf numFmtId="0" fontId="18" fillId="4" borderId="7" xfId="0" applyFont="1" applyFill="1" applyBorder="1" applyAlignment="1" applyProtection="1">
      <alignment horizontal="left"/>
    </xf>
    <xf numFmtId="0" fontId="19" fillId="0" borderId="0" xfId="0" applyFont="1" applyFill="1" applyBorder="1" applyAlignment="1" applyProtection="1">
      <alignment horizontal="right" vertical="center"/>
      <protection locked="0"/>
    </xf>
    <xf numFmtId="0" fontId="18" fillId="0" borderId="0" xfId="0" applyFont="1" applyFill="1" applyBorder="1" applyAlignment="1" applyProtection="1">
      <alignment horizontal="left"/>
    </xf>
    <xf numFmtId="0" fontId="19" fillId="6" borderId="12" xfId="0" applyFont="1" applyFill="1" applyBorder="1" applyAlignment="1" applyProtection="1">
      <alignment horizontal="right" vertical="center"/>
      <protection locked="0"/>
    </xf>
    <xf numFmtId="0" fontId="19" fillId="6" borderId="6" xfId="0" applyFont="1" applyFill="1" applyBorder="1" applyAlignment="1" applyProtection="1">
      <alignment horizontal="right" vertical="center"/>
      <protection locked="0"/>
    </xf>
    <xf numFmtId="0" fontId="18" fillId="6" borderId="6" xfId="0" applyFont="1" applyFill="1" applyBorder="1" applyAlignment="1" applyProtection="1">
      <alignment horizontal="left"/>
    </xf>
    <xf numFmtId="0" fontId="18" fillId="6" borderId="7" xfId="0" applyFont="1" applyFill="1" applyBorder="1" applyAlignment="1" applyProtection="1">
      <alignment horizontal="left"/>
    </xf>
    <xf numFmtId="0" fontId="16" fillId="0" borderId="0" xfId="0" applyFont="1" applyFill="1" applyBorder="1" applyAlignment="1" applyProtection="1">
      <alignment horizontal="center" shrinkToFit="1"/>
      <protection locked="0"/>
    </xf>
    <xf numFmtId="0" fontId="19" fillId="4" borderId="35" xfId="0" applyFont="1" applyFill="1" applyBorder="1" applyAlignment="1" applyProtection="1">
      <alignment horizontal="center" vertical="center"/>
      <protection locked="0"/>
    </xf>
    <xf numFmtId="0" fontId="0" fillId="0" borderId="34" xfId="0" applyBorder="1" applyAlignment="1">
      <alignment horizontal="center" vertical="center"/>
    </xf>
    <xf numFmtId="56" fontId="0" fillId="0" borderId="35" xfId="0" quotePrefix="1" applyNumberFormat="1" applyBorder="1" applyAlignment="1">
      <alignment horizontal="center" vertical="center" shrinkToFit="1"/>
    </xf>
    <xf numFmtId="0" fontId="20" fillId="0" borderId="12" xfId="0" applyFont="1" applyBorder="1" applyAlignment="1" applyProtection="1">
      <alignment horizontal="center" vertical="center"/>
      <protection locked="0"/>
    </xf>
    <xf numFmtId="0" fontId="20" fillId="0" borderId="6" xfId="0" applyFont="1" applyBorder="1" applyAlignment="1" applyProtection="1">
      <alignment horizontal="center" vertical="center"/>
      <protection locked="0"/>
    </xf>
    <xf numFmtId="0" fontId="20" fillId="0" borderId="7" xfId="0" applyFont="1" applyBorder="1" applyAlignment="1" applyProtection="1">
      <alignment horizontal="center" vertical="center"/>
      <protection locked="0"/>
    </xf>
    <xf numFmtId="0" fontId="18" fillId="0" borderId="2" xfId="0" applyFont="1" applyBorder="1" applyAlignment="1">
      <alignment horizontal="left" vertical="top" wrapText="1"/>
    </xf>
    <xf numFmtId="0" fontId="0" fillId="0" borderId="1" xfId="0" applyBorder="1" applyAlignment="1">
      <alignment horizontal="left" vertical="top" wrapText="1"/>
    </xf>
    <xf numFmtId="0" fontId="0" fillId="0" borderId="8" xfId="0" applyBorder="1" applyAlignment="1">
      <alignment horizontal="left" vertical="top" wrapText="1"/>
    </xf>
    <xf numFmtId="56" fontId="0" fillId="0" borderId="0" xfId="0" quotePrefix="1" applyNumberFormat="1" applyBorder="1" applyAlignment="1">
      <alignment horizontal="center" vertical="center" shrinkToFit="1"/>
    </xf>
    <xf numFmtId="56" fontId="0" fillId="0" borderId="0" xfId="0" quotePrefix="1" applyNumberFormat="1" applyFill="1" applyBorder="1" applyAlignment="1">
      <alignment horizontal="center" vertical="center" shrinkToFit="1"/>
    </xf>
    <xf numFmtId="56" fontId="0" fillId="0" borderId="0" xfId="0" quotePrefix="1" applyNumberFormat="1" applyFill="1" applyBorder="1" applyAlignment="1">
      <alignment horizontal="center" vertical="center"/>
    </xf>
    <xf numFmtId="0" fontId="18" fillId="0" borderId="35" xfId="0" applyFont="1" applyBorder="1" applyAlignment="1">
      <alignment horizontal="center" vertical="center" wrapText="1"/>
    </xf>
    <xf numFmtId="0" fontId="18" fillId="0" borderId="35" xfId="0" applyFont="1" applyBorder="1" applyAlignment="1">
      <alignment horizontal="center" vertical="center"/>
    </xf>
    <xf numFmtId="0" fontId="18" fillId="0" borderId="1" xfId="0" applyFont="1"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8" fillId="0" borderId="10" xfId="0" applyFont="1" applyBorder="1" applyAlignment="1">
      <alignment horizontal="left" vertical="top" wrapText="1"/>
    </xf>
    <xf numFmtId="0" fontId="18" fillId="0" borderId="11" xfId="0"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0" fontId="18" fillId="0" borderId="6" xfId="0" applyFont="1" applyBorder="1" applyAlignment="1" applyProtection="1">
      <alignment horizontal="center"/>
      <protection locked="0"/>
    </xf>
    <xf numFmtId="0" fontId="18" fillId="0" borderId="7" xfId="0" applyFont="1" applyBorder="1" applyAlignment="1" applyProtection="1">
      <alignment horizontal="center"/>
      <protection locked="0"/>
    </xf>
    <xf numFmtId="0" fontId="19" fillId="0" borderId="0" xfId="0" applyFont="1" applyFill="1" applyBorder="1" applyAlignment="1" applyProtection="1">
      <alignment horizontal="right" vertical="center"/>
      <protection hidden="1"/>
    </xf>
    <xf numFmtId="0" fontId="19" fillId="0" borderId="9" xfId="0" applyFont="1" applyBorder="1" applyAlignment="1" applyProtection="1">
      <alignment horizontal="right" vertical="center"/>
      <protection locked="0"/>
    </xf>
    <xf numFmtId="0" fontId="19" fillId="0" borderId="10" xfId="0" applyFont="1" applyBorder="1" applyAlignment="1" applyProtection="1">
      <alignment horizontal="right" vertical="center"/>
      <protection locked="0"/>
    </xf>
    <xf numFmtId="0" fontId="16" fillId="0" borderId="10" xfId="0" applyFont="1" applyBorder="1" applyAlignment="1" applyProtection="1">
      <alignment horizontal="center" shrinkToFit="1"/>
      <protection locked="0"/>
    </xf>
    <xf numFmtId="0" fontId="16" fillId="0" borderId="11" xfId="0" applyFont="1" applyBorder="1" applyAlignment="1" applyProtection="1">
      <alignment horizontal="center" shrinkToFit="1"/>
      <protection locked="0"/>
    </xf>
    <xf numFmtId="0" fontId="16" fillId="7" borderId="6" xfId="0" applyFont="1" applyFill="1" applyBorder="1" applyAlignment="1" applyProtection="1">
      <alignment horizontal="center" shrinkToFit="1"/>
      <protection locked="0"/>
    </xf>
    <xf numFmtId="0" fontId="16" fillId="7" borderId="7" xfId="0" applyFont="1" applyFill="1" applyBorder="1" applyAlignment="1" applyProtection="1">
      <alignment horizontal="center" shrinkToFit="1"/>
      <protection locked="0"/>
    </xf>
    <xf numFmtId="0" fontId="18" fillId="0" borderId="0" xfId="0" applyFont="1" applyBorder="1" applyAlignment="1" applyProtection="1">
      <alignment horizontal="center"/>
      <protection locked="0"/>
    </xf>
    <xf numFmtId="56" fontId="0" fillId="0" borderId="0" xfId="0" quotePrefix="1" applyNumberFormat="1" applyBorder="1" applyAlignment="1">
      <alignment horizontal="center" vertical="center"/>
    </xf>
    <xf numFmtId="0" fontId="0" fillId="0" borderId="0" xfId="0" applyBorder="1" applyAlignment="1" applyProtection="1">
      <alignment horizontal="left" vertical="center"/>
    </xf>
    <xf numFmtId="0" fontId="0" fillId="0" borderId="0" xfId="0" applyBorder="1" applyAlignment="1" applyProtection="1">
      <alignment horizontal="center" vertical="center"/>
    </xf>
    <xf numFmtId="176" fontId="8" fillId="0" borderId="0" xfId="4" applyNumberFormat="1" applyFont="1" applyBorder="1" applyAlignment="1" applyProtection="1">
      <alignment horizontal="left" vertical="center"/>
    </xf>
    <xf numFmtId="0" fontId="9" fillId="2" borderId="31" xfId="1" applyBorder="1" applyAlignment="1" applyProtection="1">
      <alignment horizontal="center" vertical="center"/>
    </xf>
    <xf numFmtId="177" fontId="10" fillId="2" borderId="32" xfId="1" applyNumberFormat="1" applyFont="1" applyBorder="1" applyAlignment="1" applyProtection="1">
      <alignment horizontal="center" vertical="center"/>
      <protection hidden="1"/>
    </xf>
    <xf numFmtId="0" fontId="9" fillId="3" borderId="31" xfId="2" applyBorder="1" applyAlignment="1" applyProtection="1">
      <alignment horizontal="center" vertical="center"/>
    </xf>
    <xf numFmtId="177" fontId="10" fillId="3" borderId="32" xfId="2" applyNumberFormat="1" applyFont="1" applyBorder="1" applyAlignment="1" applyProtection="1">
      <alignment horizontal="center" vertical="center"/>
      <protection hidden="1"/>
    </xf>
    <xf numFmtId="0" fontId="9" fillId="8" borderId="31" xfId="2" applyFill="1" applyBorder="1" applyAlignment="1" applyProtection="1">
      <alignment horizontal="center" vertical="center"/>
    </xf>
    <xf numFmtId="177" fontId="10" fillId="8" borderId="32" xfId="2" applyNumberFormat="1" applyFont="1" applyFill="1" applyBorder="1" applyAlignment="1" applyProtection="1">
      <alignment horizontal="center" vertical="center"/>
      <protection hidden="1"/>
    </xf>
    <xf numFmtId="0" fontId="19" fillId="0" borderId="0" xfId="0" applyFont="1" applyBorder="1" applyAlignment="1" applyProtection="1">
      <alignment horizontal="right" vertical="center"/>
      <protection locked="0"/>
    </xf>
    <xf numFmtId="0" fontId="16" fillId="0" borderId="0" xfId="0" applyFont="1" applyBorder="1" applyAlignment="1" applyProtection="1">
      <alignment horizontal="center" shrinkToFit="1"/>
      <protection locked="0"/>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3" borderId="31" xfId="2" applyBorder="1" applyAlignment="1" applyProtection="1">
      <alignment horizontal="center" vertical="center"/>
      <protection hidden="1"/>
    </xf>
    <xf numFmtId="0" fontId="9" fillId="10" borderId="31" xfId="2" applyFill="1" applyBorder="1" applyAlignment="1" applyProtection="1">
      <alignment horizontal="center" vertical="center"/>
    </xf>
    <xf numFmtId="0" fontId="0" fillId="0" borderId="53" xfId="0" applyBorder="1" applyAlignment="1">
      <alignment horizontal="center" vertical="center"/>
    </xf>
    <xf numFmtId="0" fontId="28" fillId="12" borderId="0" xfId="0" applyFont="1" applyFill="1" applyAlignment="1">
      <alignment horizontal="center" vertical="center"/>
    </xf>
    <xf numFmtId="0" fontId="0" fillId="0" borderId="12" xfId="0" applyBorder="1" applyAlignment="1">
      <alignment horizontal="left" vertical="center"/>
    </xf>
    <xf numFmtId="0" fontId="0" fillId="0" borderId="6" xfId="0" applyBorder="1" applyAlignment="1">
      <alignment horizontal="left" vertical="center"/>
    </xf>
    <xf numFmtId="0" fontId="14" fillId="0" borderId="12" xfId="0" applyFont="1" applyBorder="1" applyAlignment="1" applyProtection="1">
      <alignment horizontal="center" vertical="center"/>
      <protection locked="0" hidden="1"/>
    </xf>
    <xf numFmtId="0" fontId="14" fillId="0" borderId="6" xfId="0" applyFont="1" applyBorder="1" applyAlignment="1" applyProtection="1">
      <alignment horizontal="center" vertical="center"/>
      <protection locked="0" hidden="1"/>
    </xf>
    <xf numFmtId="0" fontId="14" fillId="0" borderId="7" xfId="0" applyFont="1" applyBorder="1" applyAlignment="1" applyProtection="1">
      <alignment horizontal="center" vertical="center"/>
      <protection locked="0" hidden="1"/>
    </xf>
    <xf numFmtId="0" fontId="0" fillId="0" borderId="2" xfId="0" applyBorder="1" applyAlignment="1">
      <alignment vertical="center" wrapText="1"/>
    </xf>
    <xf numFmtId="0" fontId="0" fillId="0" borderId="1"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0" fillId="0" borderId="14"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13" fillId="0" borderId="15" xfId="0" applyFont="1" applyBorder="1" applyAlignment="1" applyProtection="1">
      <alignment horizontal="left" vertical="center"/>
      <protection locked="0"/>
    </xf>
    <xf numFmtId="0" fontId="13" fillId="0" borderId="20" xfId="0" applyFont="1" applyBorder="1" applyAlignment="1" applyProtection="1">
      <alignment horizontal="left" vertical="center"/>
      <protection locked="0"/>
    </xf>
    <xf numFmtId="0" fontId="25" fillId="0" borderId="13" xfId="0" applyFont="1" applyBorder="1" applyAlignment="1" applyProtection="1">
      <alignment horizontal="left" vertical="top" wrapText="1"/>
    </xf>
    <xf numFmtId="0" fontId="25" fillId="0" borderId="1" xfId="0" applyFont="1" applyBorder="1" applyAlignment="1" applyProtection="1">
      <alignment horizontal="left" vertical="top" wrapText="1"/>
    </xf>
    <xf numFmtId="0" fontId="25" fillId="0" borderId="8" xfId="0" applyFont="1" applyBorder="1" applyAlignment="1" applyProtection="1">
      <alignment horizontal="left" vertical="top" wrapText="1"/>
    </xf>
    <xf numFmtId="0" fontId="15" fillId="0" borderId="9" xfId="0" applyFont="1" applyBorder="1" applyAlignment="1" applyProtection="1">
      <alignment horizontal="center" vertical="center"/>
      <protection locked="0" hidden="1"/>
    </xf>
    <xf numFmtId="0" fontId="15" fillId="0" borderId="10" xfId="0" applyFont="1" applyBorder="1" applyAlignment="1" applyProtection="1">
      <alignment horizontal="center" vertical="center"/>
      <protection locked="0" hidden="1"/>
    </xf>
    <xf numFmtId="0" fontId="15" fillId="0" borderId="11" xfId="0" applyFont="1" applyBorder="1" applyAlignment="1" applyProtection="1">
      <alignment horizontal="center" vertical="center"/>
      <protection locked="0" hidden="1"/>
    </xf>
    <xf numFmtId="0" fontId="0" fillId="0" borderId="17" xfId="0" applyBorder="1" applyAlignment="1">
      <alignment horizontal="left" vertical="center"/>
    </xf>
    <xf numFmtId="0" fontId="0" fillId="0" borderId="18" xfId="0" applyBorder="1" applyAlignment="1">
      <alignment horizontal="left" vertical="center"/>
    </xf>
    <xf numFmtId="0" fontId="0" fillId="0" borderId="19" xfId="0" applyBorder="1" applyAlignment="1">
      <alignment horizontal="left" vertical="center"/>
    </xf>
    <xf numFmtId="0" fontId="13" fillId="0" borderId="18" xfId="0" applyFont="1" applyBorder="1" applyAlignment="1" applyProtection="1">
      <alignment horizontal="center" vertical="center"/>
      <protection locked="0" hidden="1"/>
    </xf>
    <xf numFmtId="0" fontId="13" fillId="0" borderId="19" xfId="0" applyFont="1" applyBorder="1" applyAlignment="1" applyProtection="1">
      <alignment horizontal="center" vertical="center"/>
      <protection locked="0" hidden="1"/>
    </xf>
    <xf numFmtId="0" fontId="0" fillId="0" borderId="14"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13" fillId="0" borderId="15" xfId="0" applyFont="1" applyBorder="1" applyAlignment="1" applyProtection="1">
      <alignment horizontal="center" vertical="center"/>
      <protection locked="0" hidden="1"/>
    </xf>
    <xf numFmtId="0" fontId="13" fillId="0" borderId="20" xfId="0" applyFont="1" applyBorder="1" applyAlignment="1" applyProtection="1">
      <alignment horizontal="center" vertical="center"/>
      <protection locked="0" hidden="1"/>
    </xf>
    <xf numFmtId="0" fontId="13" fillId="0" borderId="16" xfId="0" applyFont="1" applyBorder="1" applyAlignment="1" applyProtection="1">
      <alignment horizontal="center" vertical="center"/>
      <protection locked="0" hidden="1"/>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0" fillId="0" borderId="7" xfId="0" applyBorder="1" applyAlignment="1">
      <alignment horizontal="left" vertical="center"/>
    </xf>
    <xf numFmtId="0" fontId="11" fillId="0" borderId="12" xfId="3" applyBorder="1" applyAlignment="1" applyProtection="1">
      <alignment horizontal="center" vertical="center" shrinkToFit="1"/>
      <protection locked="0" hidden="1"/>
    </xf>
    <xf numFmtId="0" fontId="18" fillId="0" borderId="6" xfId="0" applyFont="1" applyBorder="1" applyAlignment="1" applyProtection="1">
      <alignment horizontal="center" vertical="center" shrinkToFit="1"/>
      <protection locked="0" hidden="1"/>
    </xf>
    <xf numFmtId="0" fontId="18" fillId="0" borderId="7" xfId="0" applyFont="1" applyBorder="1" applyAlignment="1" applyProtection="1">
      <alignment horizontal="center" vertical="center" shrinkToFit="1"/>
      <protection locked="0" hidden="1"/>
    </xf>
    <xf numFmtId="0" fontId="15" fillId="0" borderId="12" xfId="0" applyFont="1" applyBorder="1" applyAlignment="1" applyProtection="1">
      <alignment horizontal="center" vertical="center"/>
      <protection locked="0" hidden="1"/>
    </xf>
    <xf numFmtId="0" fontId="15" fillId="0" borderId="6" xfId="0" applyFont="1" applyBorder="1" applyAlignment="1" applyProtection="1">
      <alignment horizontal="center" vertical="center"/>
      <protection locked="0" hidden="1"/>
    </xf>
    <xf numFmtId="0" fontId="15" fillId="0" borderId="7" xfId="0" applyFont="1" applyBorder="1" applyAlignment="1" applyProtection="1">
      <alignment horizontal="center" vertical="center"/>
      <protection locked="0" hidden="1"/>
    </xf>
    <xf numFmtId="0" fontId="18" fillId="0" borderId="12" xfId="0" applyFont="1" applyBorder="1" applyAlignment="1" applyProtection="1">
      <alignment horizontal="center" vertical="center" shrinkToFit="1"/>
      <protection locked="0" hidden="1"/>
    </xf>
    <xf numFmtId="0" fontId="15" fillId="0" borderId="12" xfId="0" applyNumberFormat="1" applyFont="1" applyBorder="1" applyAlignment="1" applyProtection="1">
      <alignment horizontal="center" vertical="center"/>
      <protection locked="0" hidden="1"/>
    </xf>
    <xf numFmtId="0" fontId="15" fillId="0" borderId="6" xfId="0" applyNumberFormat="1" applyFont="1" applyBorder="1" applyAlignment="1" applyProtection="1">
      <alignment horizontal="center" vertical="center"/>
      <protection locked="0" hidden="1"/>
    </xf>
    <xf numFmtId="0" fontId="15" fillId="0" borderId="7" xfId="0" applyNumberFormat="1" applyFont="1" applyBorder="1" applyAlignment="1" applyProtection="1">
      <alignment horizontal="center" vertical="center"/>
      <protection locked="0" hidden="1"/>
    </xf>
    <xf numFmtId="0" fontId="13" fillId="0" borderId="21" xfId="0" applyFont="1" applyBorder="1" applyAlignment="1" applyProtection="1">
      <alignment horizontal="center" vertical="center"/>
      <protection locked="0" hidden="1"/>
    </xf>
    <xf numFmtId="0" fontId="18" fillId="0" borderId="0" xfId="0" applyFont="1" applyFill="1" applyBorder="1" applyAlignment="1" applyProtection="1">
      <alignment horizontal="center"/>
      <protection locked="0"/>
    </xf>
    <xf numFmtId="0" fontId="39" fillId="0" borderId="12" xfId="0" applyFont="1" applyFill="1" applyBorder="1" applyAlignment="1">
      <alignment horizontal="center" vertical="center"/>
    </xf>
    <xf numFmtId="0" fontId="39" fillId="0" borderId="6"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7" xfId="0" applyFont="1" applyFill="1" applyBorder="1" applyAlignment="1">
      <alignment horizontal="center" vertical="center"/>
    </xf>
    <xf numFmtId="0" fontId="15" fillId="0" borderId="12" xfId="0" applyFont="1" applyBorder="1" applyAlignment="1" applyProtection="1">
      <alignment horizontal="center" vertical="center" shrinkToFit="1"/>
      <protection locked="0" hidden="1"/>
    </xf>
    <xf numFmtId="0" fontId="15" fillId="0" borderId="6" xfId="0" applyFont="1" applyBorder="1" applyAlignment="1" applyProtection="1">
      <alignment horizontal="center" vertical="center" shrinkToFit="1"/>
      <protection locked="0" hidden="1"/>
    </xf>
    <xf numFmtId="0" fontId="15" fillId="0" borderId="7" xfId="0" applyFont="1" applyBorder="1" applyAlignment="1" applyProtection="1">
      <alignment horizontal="center" vertical="center" shrinkToFit="1"/>
      <protection locked="0" hidden="1"/>
    </xf>
    <xf numFmtId="0" fontId="13" fillId="0" borderId="6" xfId="0" applyFont="1" applyBorder="1" applyAlignment="1" applyProtection="1">
      <alignment horizontal="center" vertical="center"/>
      <protection locked="0" hidden="1"/>
    </xf>
    <xf numFmtId="0" fontId="13" fillId="0" borderId="33" xfId="0" applyFont="1" applyBorder="1" applyAlignment="1" applyProtection="1">
      <alignment horizontal="center" vertical="center"/>
      <protection locked="0" hidden="1"/>
    </xf>
    <xf numFmtId="0" fontId="13" fillId="0" borderId="7" xfId="0" applyFont="1" applyBorder="1" applyAlignment="1" applyProtection="1">
      <alignment horizontal="center" vertical="center"/>
      <protection locked="0" hidden="1"/>
    </xf>
    <xf numFmtId="0" fontId="22" fillId="0" borderId="0" xfId="5" applyFont="1" applyAlignment="1">
      <alignment horizontal="center" vertical="center" wrapText="1"/>
    </xf>
    <xf numFmtId="38" fontId="0" fillId="0" borderId="1" xfId="4" applyFont="1" applyBorder="1" applyAlignment="1">
      <alignment horizontal="right" vertical="center"/>
    </xf>
    <xf numFmtId="0" fontId="0" fillId="0" borderId="1" xfId="0" applyBorder="1" applyAlignment="1">
      <alignment horizontal="center" vertical="center"/>
    </xf>
    <xf numFmtId="0" fontId="0" fillId="0" borderId="10" xfId="0" applyBorder="1" applyAlignment="1">
      <alignment horizontal="left" vertical="center"/>
    </xf>
    <xf numFmtId="38" fontId="0" fillId="0" borderId="10" xfId="4" applyFont="1" applyBorder="1" applyAlignment="1">
      <alignment horizontal="right" vertical="center"/>
    </xf>
    <xf numFmtId="0" fontId="0" fillId="0" borderId="10" xfId="0" applyBorder="1" applyAlignment="1">
      <alignment horizontal="center" vertical="center"/>
    </xf>
    <xf numFmtId="177" fontId="9" fillId="0" borderId="0" xfId="0" applyNumberFormat="1" applyFont="1" applyAlignment="1">
      <alignment horizontal="center" vertical="center"/>
    </xf>
    <xf numFmtId="0" fontId="9" fillId="0" borderId="0" xfId="0" applyFont="1" applyAlignment="1">
      <alignment horizontal="center" vertical="center"/>
    </xf>
    <xf numFmtId="0" fontId="0" fillId="0" borderId="0" xfId="0" applyBorder="1" applyAlignment="1" applyProtection="1">
      <alignment horizontal="right"/>
    </xf>
    <xf numFmtId="0" fontId="0" fillId="0" borderId="0" xfId="0" applyBorder="1" applyAlignment="1" applyProtection="1">
      <alignment horizontal="right" vertical="top"/>
    </xf>
    <xf numFmtId="0" fontId="15" fillId="5" borderId="0" xfId="0" applyFont="1" applyFill="1" applyBorder="1" applyAlignment="1" applyProtection="1">
      <alignment horizontal="center" vertical="center"/>
    </xf>
    <xf numFmtId="0" fontId="35" fillId="0" borderId="44" xfId="0" applyFont="1" applyBorder="1" applyAlignment="1" applyProtection="1">
      <alignment horizontal="center" vertical="center" shrinkToFit="1"/>
    </xf>
    <xf numFmtId="0" fontId="19" fillId="0" borderId="0" xfId="0" applyFont="1" applyBorder="1" applyAlignment="1" applyProtection="1">
      <alignment horizontal="center" vertical="center"/>
    </xf>
    <xf numFmtId="38" fontId="36" fillId="11" borderId="0" xfId="4" applyFont="1" applyFill="1" applyBorder="1" applyAlignment="1" applyProtection="1">
      <alignment horizontal="center" vertical="center"/>
    </xf>
    <xf numFmtId="0" fontId="0" fillId="0" borderId="35" xfId="0" applyBorder="1" applyAlignment="1">
      <alignment horizontal="center" vertical="center" shrinkToFit="1"/>
    </xf>
    <xf numFmtId="0" fontId="13" fillId="0" borderId="12" xfId="0" applyFont="1" applyBorder="1" applyAlignment="1" applyProtection="1">
      <alignment horizontal="center" vertical="center" shrinkToFit="1"/>
      <protection locked="0"/>
    </xf>
    <xf numFmtId="0" fontId="13" fillId="0" borderId="6" xfId="0" applyFont="1" applyBorder="1" applyAlignment="1" applyProtection="1">
      <alignment horizontal="center" vertical="center" shrinkToFit="1"/>
      <protection locked="0"/>
    </xf>
    <xf numFmtId="0" fontId="13" fillId="0" borderId="7" xfId="0" applyFont="1" applyBorder="1" applyAlignment="1" applyProtection="1">
      <alignment horizontal="center" vertical="center" shrinkToFit="1"/>
      <protection locked="0"/>
    </xf>
    <xf numFmtId="0" fontId="13" fillId="4" borderId="12" xfId="0" applyFont="1" applyFill="1" applyBorder="1" applyAlignment="1" applyProtection="1">
      <alignment horizontal="center" vertical="center" shrinkToFit="1"/>
      <protection locked="0"/>
    </xf>
    <xf numFmtId="0" fontId="13" fillId="4" borderId="6" xfId="0" applyFont="1" applyFill="1" applyBorder="1" applyAlignment="1" applyProtection="1">
      <alignment horizontal="center" vertical="center" shrinkToFit="1"/>
      <protection locked="0"/>
    </xf>
    <xf numFmtId="0" fontId="13" fillId="4" borderId="7" xfId="0" applyFont="1" applyFill="1" applyBorder="1" applyAlignment="1" applyProtection="1">
      <alignment horizontal="center" vertical="center" shrinkToFit="1"/>
      <protection locked="0"/>
    </xf>
    <xf numFmtId="0" fontId="0" fillId="0" borderId="1" xfId="0" applyBorder="1" applyAlignment="1">
      <alignment horizontal="left" vertical="center"/>
    </xf>
    <xf numFmtId="0" fontId="0" fillId="0" borderId="0" xfId="0" applyBorder="1" applyAlignment="1">
      <alignment horizontal="left" vertical="center"/>
    </xf>
    <xf numFmtId="38" fontId="0" fillId="0" borderId="0" xfId="4" applyFont="1" applyBorder="1" applyAlignment="1">
      <alignment horizontal="right" vertical="center"/>
    </xf>
    <xf numFmtId="0" fontId="0" fillId="0" borderId="0" xfId="0" applyBorder="1" applyAlignment="1">
      <alignment horizontal="center" vertical="center"/>
    </xf>
    <xf numFmtId="0" fontId="13" fillId="0" borderId="2" xfId="0" applyFont="1" applyBorder="1" applyAlignment="1" applyProtection="1">
      <alignment horizontal="center" vertical="center" shrinkToFit="1"/>
      <protection locked="0"/>
    </xf>
    <xf numFmtId="0" fontId="13" fillId="0" borderId="1" xfId="0" applyFont="1" applyBorder="1" applyAlignment="1" applyProtection="1">
      <alignment horizontal="center" vertical="center" shrinkToFit="1"/>
      <protection locked="0"/>
    </xf>
    <xf numFmtId="0" fontId="13" fillId="0" borderId="8" xfId="0" applyFont="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42" xfId="0" applyFont="1" applyFill="1" applyBorder="1" applyAlignment="1" applyProtection="1">
      <alignment horizontal="right" vertical="center"/>
      <protection locked="0"/>
    </xf>
    <xf numFmtId="0" fontId="13" fillId="4" borderId="35" xfId="0" applyFont="1" applyFill="1" applyBorder="1" applyAlignment="1" applyProtection="1">
      <alignment horizontal="center" vertical="center"/>
      <protection locked="0"/>
    </xf>
    <xf numFmtId="0" fontId="13" fillId="0" borderId="12" xfId="0" applyFont="1" applyBorder="1" applyAlignment="1" applyProtection="1">
      <alignment horizontal="left" vertical="center" shrinkToFit="1"/>
      <protection locked="0"/>
    </xf>
    <xf numFmtId="0" fontId="13" fillId="0" borderId="6" xfId="0" applyFont="1" applyBorder="1" applyAlignment="1" applyProtection="1">
      <alignment horizontal="left" vertical="center" shrinkToFit="1"/>
      <protection locked="0"/>
    </xf>
    <xf numFmtId="0" fontId="13" fillId="0" borderId="7" xfId="0" applyFont="1" applyBorder="1" applyAlignment="1" applyProtection="1">
      <alignment horizontal="left" vertical="center" shrinkToFit="1"/>
      <protection locked="0"/>
    </xf>
    <xf numFmtId="0" fontId="13" fillId="0" borderId="42" xfId="0"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center" vertical="center" shrinkToFit="1"/>
      <protection locked="0"/>
    </xf>
    <xf numFmtId="56" fontId="0" fillId="0" borderId="42" xfId="0" quotePrefix="1" applyNumberFormat="1" applyFill="1" applyBorder="1" applyAlignment="1">
      <alignment horizontal="center" vertical="center"/>
    </xf>
    <xf numFmtId="0" fontId="15" fillId="0" borderId="12" xfId="0" applyFont="1" applyBorder="1" applyAlignment="1" applyProtection="1">
      <alignment horizontal="right" vertical="center"/>
      <protection locked="0"/>
    </xf>
    <xf numFmtId="0" fontId="15" fillId="0" borderId="6" xfId="0" applyFont="1" applyBorder="1" applyAlignment="1" applyProtection="1">
      <alignment horizontal="right" vertical="center"/>
      <protection locked="0"/>
    </xf>
    <xf numFmtId="56" fontId="48" fillId="0" borderId="0" xfId="0" quotePrefix="1" applyNumberFormat="1" applyFont="1" applyFill="1" applyBorder="1" applyAlignment="1">
      <alignment horizontal="center" vertical="center"/>
    </xf>
    <xf numFmtId="0" fontId="47" fillId="0" borderId="0" xfId="0" applyFont="1" applyFill="1" applyBorder="1" applyAlignment="1" applyProtection="1">
      <alignment horizontal="right" vertical="center"/>
      <protection locked="0"/>
    </xf>
    <xf numFmtId="0" fontId="48" fillId="0" borderId="0" xfId="0" applyFont="1" applyFill="1" applyBorder="1" applyAlignment="1" applyProtection="1">
      <alignment horizontal="center"/>
      <protection locked="0"/>
    </xf>
    <xf numFmtId="0" fontId="48" fillId="0" borderId="0" xfId="0" applyFont="1" applyFill="1" applyBorder="1" applyAlignment="1" applyProtection="1">
      <alignment horizontal="left"/>
    </xf>
    <xf numFmtId="0" fontId="15" fillId="6" borderId="12" xfId="0" applyFont="1" applyFill="1" applyBorder="1" applyAlignment="1" applyProtection="1">
      <alignment horizontal="right" vertical="center"/>
      <protection locked="0"/>
    </xf>
    <xf numFmtId="0" fontId="15" fillId="6" borderId="6" xfId="0" applyFont="1" applyFill="1" applyBorder="1" applyAlignment="1" applyProtection="1">
      <alignment horizontal="right" vertical="center"/>
      <protection locked="0"/>
    </xf>
    <xf numFmtId="0" fontId="15" fillId="4" borderId="2"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4" borderId="8" xfId="0" applyFont="1" applyFill="1" applyBorder="1" applyAlignment="1" applyProtection="1">
      <alignment horizontal="center" vertical="center"/>
      <protection locked="0"/>
    </xf>
    <xf numFmtId="0" fontId="15" fillId="4" borderId="42" xfId="0" applyFont="1" applyFill="1" applyBorder="1" applyAlignment="1" applyProtection="1">
      <alignment horizontal="center" vertical="center"/>
      <protection locked="0"/>
    </xf>
    <xf numFmtId="0" fontId="15" fillId="4" borderId="0" xfId="0" applyFont="1" applyFill="1" applyBorder="1" applyAlignment="1" applyProtection="1">
      <alignment horizontal="center" vertical="center"/>
      <protection locked="0"/>
    </xf>
    <xf numFmtId="0" fontId="15" fillId="4" borderId="43" xfId="0" applyFont="1" applyFill="1" applyBorder="1" applyAlignment="1" applyProtection="1">
      <alignment horizontal="center" vertical="center"/>
      <protection locked="0"/>
    </xf>
    <xf numFmtId="0" fontId="47" fillId="0" borderId="0" xfId="0" applyFont="1" applyFill="1" applyBorder="1" applyAlignment="1" applyProtection="1">
      <alignment horizontal="center" vertical="center"/>
      <protection locked="0"/>
    </xf>
    <xf numFmtId="0" fontId="15" fillId="4" borderId="35" xfId="0" applyFont="1" applyFill="1" applyBorder="1" applyAlignment="1" applyProtection="1">
      <alignment horizontal="center" vertical="center"/>
      <protection locked="0"/>
    </xf>
    <xf numFmtId="0" fontId="16" fillId="0" borderId="6" xfId="0" applyFont="1" applyBorder="1" applyAlignment="1" applyProtection="1">
      <alignment horizontal="center" shrinkToFit="1"/>
      <protection locked="0"/>
    </xf>
    <xf numFmtId="0" fontId="16" fillId="0" borderId="7" xfId="0" applyFont="1" applyBorder="1" applyAlignment="1" applyProtection="1">
      <alignment horizontal="center" shrinkToFit="1"/>
      <protection locked="0"/>
    </xf>
    <xf numFmtId="14" fontId="34" fillId="0" borderId="0" xfId="0" quotePrefix="1" applyNumberFormat="1" applyFont="1" applyBorder="1" applyAlignment="1" applyProtection="1">
      <alignment horizontal="right" vertical="center"/>
    </xf>
    <xf numFmtId="38" fontId="36" fillId="11" borderId="0" xfId="4" applyFont="1" applyFill="1" applyBorder="1" applyAlignment="1" applyProtection="1">
      <alignment horizontal="center" vertical="center" shrinkToFit="1"/>
    </xf>
    <xf numFmtId="0" fontId="15" fillId="7" borderId="12" xfId="0" applyFont="1" applyFill="1" applyBorder="1" applyAlignment="1" applyProtection="1">
      <alignment horizontal="right" vertical="center"/>
      <protection hidden="1"/>
    </xf>
    <xf numFmtId="0" fontId="15" fillId="7" borderId="6" xfId="0" applyFont="1" applyFill="1" applyBorder="1" applyAlignment="1" applyProtection="1">
      <alignment horizontal="right" vertical="center"/>
      <protection hidden="1"/>
    </xf>
  </cellXfs>
  <cellStyles count="7">
    <cellStyle name="60% - アクセント 1" xfId="1" builtinId="32"/>
    <cellStyle name="アクセント 1" xfId="6" builtinId="29"/>
    <cellStyle name="アクセント 3" xfId="2" builtinId="37"/>
    <cellStyle name="ハイパーリンク" xfId="3" builtinId="8"/>
    <cellStyle name="桁区切り" xfId="4" builtinId="6"/>
    <cellStyle name="標準" xfId="0" builtinId="0"/>
    <cellStyle name="標準 2" xfId="5"/>
  </cellStyles>
  <dxfs count="0"/>
  <tableStyles count="0" defaultTableStyle="TableStyleMedium2" defaultPivotStyle="PivotStyleLight16"/>
  <colors>
    <mruColors>
      <color rgb="FFF771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200599</xdr:colOff>
      <xdr:row>34</xdr:row>
      <xdr:rowOff>19051</xdr:rowOff>
    </xdr:from>
    <xdr:to>
      <xdr:col>3</xdr:col>
      <xdr:colOff>744855</xdr:colOff>
      <xdr:row>36</xdr:row>
      <xdr:rowOff>28576</xdr:rowOff>
    </xdr:to>
    <xdr:pic>
      <xdr:nvPicPr>
        <xdr:cNvPr id="2" name="図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819724" y="8924926"/>
          <a:ext cx="544256" cy="628650"/>
        </a:xfrm>
        <a:prstGeom prst="rect">
          <a:avLst/>
        </a:prstGeom>
      </xdr:spPr>
    </xdr:pic>
    <xdr:clientData/>
  </xdr:twoCellAnchor>
  <xdr:twoCellAnchor editAs="absolute">
    <xdr:from>
      <xdr:col>4</xdr:col>
      <xdr:colOff>2476500</xdr:colOff>
      <xdr:row>33</xdr:row>
      <xdr:rowOff>114300</xdr:rowOff>
    </xdr:from>
    <xdr:to>
      <xdr:col>4</xdr:col>
      <xdr:colOff>5457825</xdr:colOff>
      <xdr:row>37</xdr:row>
      <xdr:rowOff>19050</xdr:rowOff>
    </xdr:to>
    <xdr:sp macro="" textlink="">
      <xdr:nvSpPr>
        <xdr:cNvPr id="3" name="Text Box 2">
          <a:extLst>
            <a:ext uri="{FF2B5EF4-FFF2-40B4-BE49-F238E27FC236}">
              <a16:creationId xmlns:a16="http://schemas.microsoft.com/office/drawing/2014/main" xmlns="" id="{00000000-0008-0000-0000-000003000000}"/>
            </a:ext>
          </a:extLst>
        </xdr:cNvPr>
        <xdr:cNvSpPr txBox="1">
          <a:spLocks noChangeArrowheads="1"/>
        </xdr:cNvSpPr>
      </xdr:nvSpPr>
      <xdr:spPr bwMode="auto">
        <a:xfrm>
          <a:off x="3962400" y="8848725"/>
          <a:ext cx="2981325"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defRPr sz="1000"/>
          </a:pPr>
          <a:r>
            <a:rPr lang="ja-JP" altLang="en-US" sz="1000" b="0" i="0" u="none" strike="noStrike" baseline="0">
              <a:solidFill>
                <a:srgbClr val="000000"/>
              </a:solidFill>
              <a:latin typeface="ＭＳ ゴシック"/>
              <a:ea typeface="ＭＳ ゴシック"/>
            </a:rPr>
            <a:t>〒869-4607  熊本県八代郡氷川町栫1239-1</a:t>
          </a:r>
        </a:p>
        <a:p>
          <a:pPr algn="l" rtl="0">
            <a:defRPr sz="1000"/>
          </a:pPr>
          <a:r>
            <a:rPr lang="ja-JP" altLang="en-US" sz="1000" b="0" i="0" u="none" strike="noStrike" baseline="0">
              <a:solidFill>
                <a:srgbClr val="000000"/>
              </a:solidFill>
              <a:latin typeface="ＭＳ ゴシック"/>
              <a:ea typeface="ＭＳ ゴシック"/>
            </a:rPr>
            <a:t>TEL 0965-62-3071　FAX 0965-62-8036</a:t>
          </a:r>
        </a:p>
        <a:p>
          <a:pPr algn="l" rtl="0">
            <a:defRPr sz="1000"/>
          </a:pPr>
          <a:r>
            <a:rPr lang="ja-JP" altLang="en-US" sz="1000" b="0" i="0" u="none" strike="noStrike" baseline="0">
              <a:solidFill>
                <a:srgbClr val="000000"/>
              </a:solidFill>
              <a:latin typeface="+mj-ea"/>
              <a:ea typeface="+mj-ea"/>
            </a:rPr>
            <a:t>HP  </a:t>
          </a:r>
          <a:r>
            <a:rPr lang="en-US" altLang="ja-JP" sz="1000" b="0" i="0" u="none" strike="noStrike" baseline="0">
              <a:solidFill>
                <a:srgbClr val="000000"/>
              </a:solidFill>
              <a:latin typeface="+mj-ea"/>
              <a:ea typeface="+mj-ea"/>
            </a:rPr>
            <a:t>http://esperancakumamoto.com/</a:t>
          </a:r>
        </a:p>
        <a:p>
          <a:pPr algn="l" rtl="0">
            <a:defRPr sz="1000"/>
          </a:pPr>
          <a:r>
            <a:rPr lang="ja-JP" altLang="en-US" sz="1000" b="0" i="0" u="none" strike="noStrike" baseline="0">
              <a:solidFill>
                <a:srgbClr val="000000"/>
              </a:solidFill>
              <a:latin typeface="+mj-ea"/>
              <a:ea typeface="+mj-ea"/>
            </a:rPr>
            <a:t>Eﾒｰﾙ </a:t>
          </a:r>
          <a:r>
            <a:rPr lang="en-US" altLang="ja-JP" sz="1000" b="0" i="0" u="none" strike="noStrike" baseline="0">
              <a:solidFill>
                <a:srgbClr val="000000"/>
              </a:solidFill>
              <a:latin typeface="+mj-ea"/>
              <a:ea typeface="+mj-ea"/>
            </a:rPr>
            <a:t>festival@esperancakumamoto.com</a:t>
          </a:r>
        </a:p>
        <a:p>
          <a:pPr algn="l" rtl="0">
            <a:defRPr sz="1000"/>
          </a:pPr>
          <a:r>
            <a:rPr lang="en-US" altLang="ja-JP" sz="1000" b="0" i="0" u="none" strike="noStrike" baseline="0">
              <a:solidFill>
                <a:srgbClr val="000000"/>
              </a:solidFill>
              <a:latin typeface="+mj-ea"/>
              <a:ea typeface="+mj-ea"/>
            </a:rPr>
            <a:t>         </a:t>
          </a:r>
          <a:r>
            <a:rPr lang="ja-JP" altLang="en-US" sz="1000" b="0" i="0" u="none" strike="noStrike" baseline="0">
              <a:solidFill>
                <a:srgbClr val="000000"/>
              </a:solidFill>
              <a:latin typeface="+mj-ea"/>
              <a:ea typeface="+mj-ea"/>
            </a:rPr>
            <a:t>（フェスティバル専用アドレス）</a:t>
          </a:r>
          <a:endParaRPr lang="ja-JP" altLang="en-US" sz="1050" b="0" i="0" u="none" strike="noStrike" baseline="0">
            <a:solidFill>
              <a:srgbClr val="000000"/>
            </a:solidFill>
            <a:latin typeface="+mj-ea"/>
            <a:ea typeface="+mj-ea"/>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18862</xdr:colOff>
      <xdr:row>44</xdr:row>
      <xdr:rowOff>105939</xdr:rowOff>
    </xdr:from>
    <xdr:to>
      <xdr:col>6</xdr:col>
      <xdr:colOff>15664</xdr:colOff>
      <xdr:row>47</xdr:row>
      <xdr:rowOff>76200</xdr:rowOff>
    </xdr:to>
    <xdr:pic>
      <xdr:nvPicPr>
        <xdr:cNvPr id="2" name="図 1">
          <a:extLst>
            <a:ext uri="{FF2B5EF4-FFF2-40B4-BE49-F238E27FC236}">
              <a16:creationId xmlns:a16="http://schemas.microsoft.com/office/drawing/2014/main" xmlns=""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0812" y="10792989"/>
          <a:ext cx="339702" cy="4084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7</xdr:col>
      <xdr:colOff>11616</xdr:colOff>
      <xdr:row>34</xdr:row>
      <xdr:rowOff>13707</xdr:rowOff>
    </xdr:from>
    <xdr:to>
      <xdr:col>11</xdr:col>
      <xdr:colOff>51501</xdr:colOff>
      <xdr:row>37</xdr:row>
      <xdr:rowOff>97958</xdr:rowOff>
    </xdr:to>
    <xdr:pic>
      <xdr:nvPicPr>
        <xdr:cNvPr id="3" name="図 2">
          <a:extLst>
            <a:ext uri="{FF2B5EF4-FFF2-40B4-BE49-F238E27FC236}">
              <a16:creationId xmlns:a16="http://schemas.microsoft.com/office/drawing/2014/main" xmlns=""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0766" y="10634082"/>
          <a:ext cx="497085" cy="5986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7</xdr:col>
      <xdr:colOff>28386</xdr:colOff>
      <xdr:row>37</xdr:row>
      <xdr:rowOff>86889</xdr:rowOff>
    </xdr:from>
    <xdr:to>
      <xdr:col>11</xdr:col>
      <xdr:colOff>80871</xdr:colOff>
      <xdr:row>41</xdr:row>
      <xdr:rowOff>90065</xdr:rowOff>
    </xdr:to>
    <xdr:pic>
      <xdr:nvPicPr>
        <xdr:cNvPr id="2" name="図 1">
          <a:extLst>
            <a:ext uri="{FF2B5EF4-FFF2-40B4-BE49-F238E27FC236}">
              <a16:creationId xmlns:a16="http://schemas.microsoft.com/office/drawing/2014/main" xmlns=""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661" y="8106939"/>
          <a:ext cx="504519" cy="6069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28386</xdr:colOff>
      <xdr:row>57</xdr:row>
      <xdr:rowOff>86889</xdr:rowOff>
    </xdr:from>
    <xdr:to>
      <xdr:col>11</xdr:col>
      <xdr:colOff>80871</xdr:colOff>
      <xdr:row>61</xdr:row>
      <xdr:rowOff>90065</xdr:rowOff>
    </xdr:to>
    <xdr:pic>
      <xdr:nvPicPr>
        <xdr:cNvPr id="7" name="図 6">
          <a:extLst>
            <a:ext uri="{FF2B5EF4-FFF2-40B4-BE49-F238E27FC236}">
              <a16:creationId xmlns:a16="http://schemas.microsoft.com/office/drawing/2014/main" xmlns="" id="{00000000-0008-0000-0400-00000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7536" y="10392939"/>
          <a:ext cx="509685" cy="6127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52</xdr:col>
      <xdr:colOff>95250</xdr:colOff>
      <xdr:row>45</xdr:row>
      <xdr:rowOff>85725</xdr:rowOff>
    </xdr:from>
    <xdr:to>
      <xdr:col>56</xdr:col>
      <xdr:colOff>70594</xdr:colOff>
      <xdr:row>47</xdr:row>
      <xdr:rowOff>114300</xdr:rowOff>
    </xdr:to>
    <xdr:pic>
      <xdr:nvPicPr>
        <xdr:cNvPr id="8" name="図 7">
          <a:extLst>
            <a:ext uri="{FF2B5EF4-FFF2-40B4-BE49-F238E27FC236}">
              <a16:creationId xmlns:a16="http://schemas.microsoft.com/office/drawing/2014/main" xmlns="" id="{00000000-0008-0000-04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57900" y="8343900"/>
          <a:ext cx="432544" cy="39052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6" Type="http://schemas.openxmlformats.org/officeDocument/2006/relationships/hyperlink" Target="mailto:4301ja@miyazaki-c-ed.jp" TargetMode="External"/><Relationship Id="rId117" Type="http://schemas.openxmlformats.org/officeDocument/2006/relationships/hyperlink" Target="mailto:s.s.advance.fc@po2.synapse.ne.jp" TargetMode="External"/><Relationship Id="rId21" Type="http://schemas.openxmlformats.org/officeDocument/2006/relationships/hyperlink" Target="mailto:ta19930104@icloud.com" TargetMode="External"/><Relationship Id="rId42" Type="http://schemas.openxmlformats.org/officeDocument/2006/relationships/hyperlink" Target="mailto:yuyuken3975@yahoo.co.jp" TargetMode="External"/><Relationship Id="rId47" Type="http://schemas.openxmlformats.org/officeDocument/2006/relationships/hyperlink" Target="mailto:kondou-takay@esnet.ed.jp" TargetMode="External"/><Relationship Id="rId63" Type="http://schemas.openxmlformats.org/officeDocument/2006/relationships/hyperlink" Target="mailto:ohtsuka-c-54@mcnet.ed.jp" TargetMode="External"/><Relationship Id="rId68" Type="http://schemas.openxmlformats.org/officeDocument/2006/relationships/hyperlink" Target="mailto:takashi.minerba@nifty.com" TargetMode="External"/><Relationship Id="rId84" Type="http://schemas.openxmlformats.org/officeDocument/2006/relationships/hyperlink" Target="mailto:grace.satoshi64375430@gmail.com" TargetMode="External"/><Relationship Id="rId89" Type="http://schemas.openxmlformats.org/officeDocument/2006/relationships/hyperlink" Target="mailto:to-overcome-myself@hotmail.co.jp" TargetMode="External"/><Relationship Id="rId112" Type="http://schemas.openxmlformats.org/officeDocument/2006/relationships/hyperlink" Target="mailto:fuerza_onojo_fc@yahoo.co.jp" TargetMode="External"/><Relationship Id="rId133" Type="http://schemas.openxmlformats.org/officeDocument/2006/relationships/hyperlink" Target="mailto:m.matsuwaki@gmail.com" TargetMode="External"/><Relationship Id="rId138" Type="http://schemas.openxmlformats.org/officeDocument/2006/relationships/hyperlink" Target="mailto:yamada.takahiro@t.kumamoto-kmm.ed.jp" TargetMode="External"/><Relationship Id="rId16" Type="http://schemas.openxmlformats.org/officeDocument/2006/relationships/hyperlink" Target="mailto:ptjunchan@yahoo.co.jp" TargetMode="External"/><Relationship Id="rId107" Type="http://schemas.openxmlformats.org/officeDocument/2006/relationships/hyperlink" Target="mailto:paparee@icloud.com" TargetMode="External"/><Relationship Id="rId11" Type="http://schemas.openxmlformats.org/officeDocument/2006/relationships/hyperlink" Target="mailto:hideya.pc1022@outlook.jp" TargetMode="External"/><Relationship Id="rId32" Type="http://schemas.openxmlformats.org/officeDocument/2006/relationships/hyperlink" Target="mailto:oyanojhs@edu.kamiamakusa-city.jp" TargetMode="External"/><Relationship Id="rId37" Type="http://schemas.openxmlformats.org/officeDocument/2006/relationships/hyperlink" Target="mailto:reihoku-jhtr@reihoku-tkumamoto-sgn.jp" TargetMode="External"/><Relationship Id="rId53" Type="http://schemas.openxmlformats.org/officeDocument/2006/relationships/hyperlink" Target="mailto:yabunaka@avenidasol.org" TargetMode="External"/><Relationship Id="rId58" Type="http://schemas.openxmlformats.org/officeDocument/2006/relationships/hyperlink" Target="mailto:maegawa@junior-yokohama.co.jp" TargetMode="External"/><Relationship Id="rId74" Type="http://schemas.openxmlformats.org/officeDocument/2006/relationships/hyperlink" Target="mailto:niiyan0820no4@yahoo.co.jp" TargetMode="External"/><Relationship Id="rId79" Type="http://schemas.openxmlformats.org/officeDocument/2006/relationships/hyperlink" Target="mailto:n-osamu@yamahi.com" TargetMode="External"/><Relationship Id="rId102" Type="http://schemas.openxmlformats.org/officeDocument/2006/relationships/hyperlink" Target="mailto:hissa0816@yahoo.co.jp" TargetMode="External"/><Relationship Id="rId123" Type="http://schemas.openxmlformats.org/officeDocument/2006/relationships/hyperlink" Target="mailto:top_star09@yahoo.co.jp" TargetMode="External"/><Relationship Id="rId128" Type="http://schemas.openxmlformats.org/officeDocument/2006/relationships/hyperlink" Target="mailto:hondo@city-amakusa.ed.jp" TargetMode="External"/><Relationship Id="rId144" Type="http://schemas.openxmlformats.org/officeDocument/2006/relationships/hyperlink" Target="mailto:jun481231@gmail.com" TargetMode="External"/><Relationship Id="rId149" Type="http://schemas.openxmlformats.org/officeDocument/2006/relationships/printerSettings" Target="../printerSettings/printerSettings6.bin"/><Relationship Id="rId5" Type="http://schemas.openxmlformats.org/officeDocument/2006/relationships/hyperlink" Target="mailto:arriba_fc@yahoo.co.jp" TargetMode="External"/><Relationship Id="rId90" Type="http://schemas.openxmlformats.org/officeDocument/2006/relationships/hyperlink" Target="mailto:hiroyoshifreak@gmail.com" TargetMode="External"/><Relationship Id="rId95" Type="http://schemas.openxmlformats.org/officeDocument/2006/relationships/hyperlink" Target="mailto:colour@sge.bbiq.jp" TargetMode="External"/><Relationship Id="rId22" Type="http://schemas.openxmlformats.org/officeDocument/2006/relationships/hyperlink" Target="mailto:kyoutou@togo-j.edu.satsumasendai.jp" TargetMode="External"/><Relationship Id="rId27" Type="http://schemas.openxmlformats.org/officeDocument/2006/relationships/hyperlink" Target="mailto:sumiyoshi-c-50@mcnet.ed.jp" TargetMode="External"/><Relationship Id="rId43" Type="http://schemas.openxmlformats.org/officeDocument/2006/relationships/hyperlink" Target="mailto:tanamachi1014@yahoo.co.jp" TargetMode="External"/><Relationship Id="rId48" Type="http://schemas.openxmlformats.org/officeDocument/2006/relationships/hyperlink" Target="mailto:murakami@sun-oike.co.jp" TargetMode="External"/><Relationship Id="rId64" Type="http://schemas.openxmlformats.org/officeDocument/2006/relationships/hyperlink" Target="mailto:qqms4xx9k@dune.ocn.ne.jp" TargetMode="External"/><Relationship Id="rId69" Type="http://schemas.openxmlformats.org/officeDocument/2006/relationships/hyperlink" Target="mailto:s.harada713@gmail.com" TargetMode="External"/><Relationship Id="rId113" Type="http://schemas.openxmlformats.org/officeDocument/2006/relationships/hyperlink" Target="mailto:syuuto@mocha.ocn.ne.jp" TargetMode="External"/><Relationship Id="rId118" Type="http://schemas.openxmlformats.org/officeDocument/2006/relationships/hyperlink" Target="mailto:mimatasoccer1996@yahoo.co.jp" TargetMode="External"/><Relationship Id="rId134" Type="http://schemas.openxmlformats.org/officeDocument/2006/relationships/hyperlink" Target="mailto:tmky.arikin395@po5.synapse.ne.jp" TargetMode="External"/><Relationship Id="rId139" Type="http://schemas.openxmlformats.org/officeDocument/2006/relationships/hyperlink" Target="mailto:junji112001@yahoo.co.jp" TargetMode="External"/><Relationship Id="rId80" Type="http://schemas.openxmlformats.org/officeDocument/2006/relationships/hyperlink" Target="mailto:fclibre2016@gmail.com" TargetMode="External"/><Relationship Id="rId85" Type="http://schemas.openxmlformats.org/officeDocument/2006/relationships/hyperlink" Target="mailto:fckameyama@yahoo.co.jp" TargetMode="External"/><Relationship Id="rId150" Type="http://schemas.openxmlformats.org/officeDocument/2006/relationships/vmlDrawing" Target="../drawings/vmlDrawing2.vml"/><Relationship Id="rId12" Type="http://schemas.openxmlformats.org/officeDocument/2006/relationships/hyperlink" Target="mailto:football2012kumamoto@yahoo.co.jp" TargetMode="External"/><Relationship Id="rId17" Type="http://schemas.openxmlformats.org/officeDocument/2006/relationships/hyperlink" Target="mailto:fcenable@yahoo.co.jp" TargetMode="External"/><Relationship Id="rId25" Type="http://schemas.openxmlformats.org/officeDocument/2006/relationships/hyperlink" Target="mailto:c209huen@keinet.com" TargetMode="External"/><Relationship Id="rId33" Type="http://schemas.openxmlformats.org/officeDocument/2006/relationships/hyperlink" Target="mailto:wjbyp028@ybb.ne.jp" TargetMode="External"/><Relationship Id="rId38" Type="http://schemas.openxmlformats.org/officeDocument/2006/relationships/hyperlink" Target="mailto:rararasheen06@yahoo.co.jp" TargetMode="External"/><Relationship Id="rId46" Type="http://schemas.openxmlformats.org/officeDocument/2006/relationships/hyperlink" Target="mailto:sigeyumikota1996@kyi.biglobe.ne.jp" TargetMode="External"/><Relationship Id="rId59" Type="http://schemas.openxmlformats.org/officeDocument/2006/relationships/hyperlink" Target="mailto:paffgk@yahoo.co.jp" TargetMode="External"/><Relationship Id="rId67" Type="http://schemas.openxmlformats.org/officeDocument/2006/relationships/hyperlink" Target="mailto:fnfc@i.softbank.jp" TargetMode="External"/><Relationship Id="rId103" Type="http://schemas.openxmlformats.org/officeDocument/2006/relationships/hyperlink" Target="mailto:mako.5489@tiara.ocn.ne.jp" TargetMode="External"/><Relationship Id="rId108" Type="http://schemas.openxmlformats.org/officeDocument/2006/relationships/hyperlink" Target="mailto:fcturkey2012@yahoo.co.jp" TargetMode="External"/><Relationship Id="rId116" Type="http://schemas.openxmlformats.org/officeDocument/2006/relationships/hyperlink" Target="mailto:ao-minamizono@msg.ac.jp" TargetMode="External"/><Relationship Id="rId124" Type="http://schemas.openxmlformats.org/officeDocument/2006/relationships/hyperlink" Target="mailto:scudettofcsfida@yahoo.co.jp" TargetMode="External"/><Relationship Id="rId129" Type="http://schemas.openxmlformats.org/officeDocument/2006/relationships/hyperlink" Target="mailto:fc.juntos@tvs12.jp" TargetMode="External"/><Relationship Id="rId137" Type="http://schemas.openxmlformats.org/officeDocument/2006/relationships/hyperlink" Target="mailto:dios_medicine@yahoo.co.jp" TargetMode="External"/><Relationship Id="rId20" Type="http://schemas.openxmlformats.org/officeDocument/2006/relationships/hyperlink" Target="mailto:icsoccer@izumi.ac.jp" TargetMode="External"/><Relationship Id="rId41" Type="http://schemas.openxmlformats.org/officeDocument/2006/relationships/hyperlink" Target="mailto:gottin@utopia.ocn.ne.jp" TargetMode="External"/><Relationship Id="rId54" Type="http://schemas.openxmlformats.org/officeDocument/2006/relationships/hyperlink" Target="mailto:hero@e-ml.net" TargetMode="External"/><Relationship Id="rId62" Type="http://schemas.openxmlformats.org/officeDocument/2006/relationships/hyperlink" Target="mailto:m0j0g0@yahoo.co.jp" TargetMode="External"/><Relationship Id="rId70" Type="http://schemas.openxmlformats.org/officeDocument/2006/relationships/hyperlink" Target="mailto:forte_fc_kumamoto@yahoo.co.jp" TargetMode="External"/><Relationship Id="rId75" Type="http://schemas.openxmlformats.org/officeDocument/2006/relationships/hyperlink" Target="mailto:f.c.a.holyground@gmail.com" TargetMode="External"/><Relationship Id="rId83" Type="http://schemas.openxmlformats.org/officeDocument/2006/relationships/hyperlink" Target="mailto:fc.lazona@gmail.com" TargetMode="External"/><Relationship Id="rId88" Type="http://schemas.openxmlformats.org/officeDocument/2006/relationships/hyperlink" Target="mailto:j193153a@ocec.ne.jp" TargetMode="External"/><Relationship Id="rId91" Type="http://schemas.openxmlformats.org/officeDocument/2006/relationships/hyperlink" Target="mailto:info@espirossa.com" TargetMode="External"/><Relationship Id="rId96" Type="http://schemas.openxmlformats.org/officeDocument/2006/relationships/hyperlink" Target="mailto:tamet@mail.goo.ne.jp" TargetMode="External"/><Relationship Id="rId111" Type="http://schemas.openxmlformats.org/officeDocument/2006/relationships/hyperlink" Target="mailto:masa1031hiko@softbank.ne.jp" TargetMode="External"/><Relationship Id="rId132" Type="http://schemas.openxmlformats.org/officeDocument/2006/relationships/hyperlink" Target="mailto:gyokunan-jh@tsubaki.higo.ed.jp" TargetMode="External"/><Relationship Id="rId140" Type="http://schemas.openxmlformats.org/officeDocument/2006/relationships/hyperlink" Target="mailto:ritmo.tecnica.inteligencia.17@gmail.com" TargetMode="External"/><Relationship Id="rId145" Type="http://schemas.openxmlformats.org/officeDocument/2006/relationships/hyperlink" Target="mailto:teamorenge@icloud.com" TargetMode="External"/><Relationship Id="rId1" Type="http://schemas.openxmlformats.org/officeDocument/2006/relationships/hyperlink" Target="mailto:hsrk5252@bb.tvs12.jp" TargetMode="External"/><Relationship Id="rId6" Type="http://schemas.openxmlformats.org/officeDocument/2006/relationships/hyperlink" Target="mailto:reefjapan4173@gmail.com" TargetMode="External"/><Relationship Id="rId15" Type="http://schemas.openxmlformats.org/officeDocument/2006/relationships/hyperlink" Target="mailto:ptjunchan@gmail.com" TargetMode="External"/><Relationship Id="rId23" Type="http://schemas.openxmlformats.org/officeDocument/2006/relationships/hyperlink" Target="mailto:johnny.ku---ma@live.jp" TargetMode="External"/><Relationship Id="rId28" Type="http://schemas.openxmlformats.org/officeDocument/2006/relationships/hyperlink" Target="mailto:va5u@live.jp" TargetMode="External"/><Relationship Id="rId36" Type="http://schemas.openxmlformats.org/officeDocument/2006/relationships/hyperlink" Target="mailto:mc02@io.ocn.nejp" TargetMode="External"/><Relationship Id="rId49" Type="http://schemas.openxmlformats.org/officeDocument/2006/relationships/hyperlink" Target="mailto:a.iwasaki@tosa.ed.jp" TargetMode="External"/><Relationship Id="rId57" Type="http://schemas.openxmlformats.org/officeDocument/2006/relationships/hyperlink" Target="mailto:tanaka-mitsuru@masuda-school.ed.jp" TargetMode="External"/><Relationship Id="rId106" Type="http://schemas.openxmlformats.org/officeDocument/2006/relationships/hyperlink" Target="mailto:dxncb7388@yahoo.co.jp" TargetMode="External"/><Relationship Id="rId114" Type="http://schemas.openxmlformats.org/officeDocument/2006/relationships/hyperlink" Target="mailto:fco2005fukuoka@yahoo.co.jp" TargetMode="External"/><Relationship Id="rId119" Type="http://schemas.openxmlformats.org/officeDocument/2006/relationships/hyperlink" Target="mailto:ryuta_honda@yahoo.co.jp" TargetMode="External"/><Relationship Id="rId127" Type="http://schemas.openxmlformats.org/officeDocument/2006/relationships/hyperlink" Target="mailto:heatfci@softbank.jp" TargetMode="External"/><Relationship Id="rId10" Type="http://schemas.openxmlformats.org/officeDocument/2006/relationships/hyperlink" Target="mailto:kanoya@taiyo-sports.com" TargetMode="External"/><Relationship Id="rId31" Type="http://schemas.openxmlformats.org/officeDocument/2006/relationships/hyperlink" Target="mailto:jhs-sencho@yatsushiro.jp" TargetMode="External"/><Relationship Id="rId44" Type="http://schemas.openxmlformats.org/officeDocument/2006/relationships/hyperlink" Target="mailto:peladaokawa@gmail.com" TargetMode="External"/><Relationship Id="rId52" Type="http://schemas.openxmlformats.org/officeDocument/2006/relationships/hyperlink" Target="mailto:luz.fc.2010@gmail.com" TargetMode="External"/><Relationship Id="rId60" Type="http://schemas.openxmlformats.org/officeDocument/2006/relationships/hyperlink" Target="mailto:hayato-soccer2014@yahoo.co.jp" TargetMode="External"/><Relationship Id="rId65" Type="http://schemas.openxmlformats.org/officeDocument/2006/relationships/hyperlink" Target="mailto:gejigeji0605@yahoo.co.jp" TargetMode="External"/><Relationship Id="rId73" Type="http://schemas.openxmlformats.org/officeDocument/2006/relationships/hyperlink" Target="mailto:snailisahaya@yahoo.co.jp" TargetMode="External"/><Relationship Id="rId78" Type="http://schemas.openxmlformats.org/officeDocument/2006/relationships/hyperlink" Target="mailto:baba-y795@town.fukuoka-kawasaki.lg.jp" TargetMode="External"/><Relationship Id="rId81" Type="http://schemas.openxmlformats.org/officeDocument/2006/relationships/hyperlink" Target="mailto:info@ccsc-jp.org" TargetMode="External"/><Relationship Id="rId86" Type="http://schemas.openxmlformats.org/officeDocument/2006/relationships/hyperlink" Target="mailto:kojide2@yahoo.co.jp" TargetMode="External"/><Relationship Id="rId94" Type="http://schemas.openxmlformats.org/officeDocument/2006/relationships/hyperlink" Target="mailto:fc-meguro@soccer-community.org" TargetMode="External"/><Relationship Id="rId99" Type="http://schemas.openxmlformats.org/officeDocument/2006/relationships/hyperlink" Target="mailto:izumi-jh_tlo@edu-izumi.jp" TargetMode="External"/><Relationship Id="rId101" Type="http://schemas.openxmlformats.org/officeDocument/2006/relationships/hyperlink" Target="mailto:ugu.mail.1127@gmail.com" TargetMode="External"/><Relationship Id="rId122" Type="http://schemas.openxmlformats.org/officeDocument/2006/relationships/hyperlink" Target="mailto:chestreia@endo-sa.jp" TargetMode="External"/><Relationship Id="rId130" Type="http://schemas.openxmlformats.org/officeDocument/2006/relationships/hyperlink" Target="mailto:rinos-futsal@live.jp" TargetMode="External"/><Relationship Id="rId135" Type="http://schemas.openxmlformats.org/officeDocument/2006/relationships/hyperlink" Target="mailto:rikishot31@gmail.com" TargetMode="External"/><Relationship Id="rId143" Type="http://schemas.openxmlformats.org/officeDocument/2006/relationships/hyperlink" Target="mailto:sakatchi74@gmail.com" TargetMode="External"/><Relationship Id="rId148" Type="http://schemas.openxmlformats.org/officeDocument/2006/relationships/hyperlink" Target="mailto:s.s.advance.love@ezweb.ne.jp" TargetMode="External"/><Relationship Id="rId151" Type="http://schemas.openxmlformats.org/officeDocument/2006/relationships/comments" Target="../comments2.xml"/><Relationship Id="rId4" Type="http://schemas.openxmlformats.org/officeDocument/2006/relationships/hyperlink" Target="mailto:tabara-shunsuke@masuda-school.ed.jp" TargetMode="External"/><Relationship Id="rId9" Type="http://schemas.openxmlformats.org/officeDocument/2006/relationships/hyperlink" Target="mailto:j27@nagasaki-city.ed.jp" TargetMode="External"/><Relationship Id="rId13" Type="http://schemas.openxmlformats.org/officeDocument/2006/relationships/hyperlink" Target="mailto:yuyu10.10mum@ezweb.ne.jp" TargetMode="External"/><Relationship Id="rId18" Type="http://schemas.openxmlformats.org/officeDocument/2006/relationships/hyperlink" Target="mailto:match.made.in.heaven.haru0401@gmail.com" TargetMode="External"/><Relationship Id="rId39" Type="http://schemas.openxmlformats.org/officeDocument/2006/relationships/hyperlink" Target="mailto:puente20131412@gmail.com" TargetMode="External"/><Relationship Id="rId109" Type="http://schemas.openxmlformats.org/officeDocument/2006/relationships/hyperlink" Target="mailto:kumamototamanafc@live.jp" TargetMode="External"/><Relationship Id="rId34" Type="http://schemas.openxmlformats.org/officeDocument/2006/relationships/hyperlink" Target="mailto:dekoponn82@yahoo.co.jp" TargetMode="External"/><Relationship Id="rId50" Type="http://schemas.openxmlformats.org/officeDocument/2006/relationships/hyperlink" Target="mailto:kb164idtsa@docomo.ne.jp" TargetMode="External"/><Relationship Id="rId55" Type="http://schemas.openxmlformats.org/officeDocument/2006/relationships/hyperlink" Target="mailto:nfcosaka1993@yahoo.co.jp" TargetMode="External"/><Relationship Id="rId76" Type="http://schemas.openxmlformats.org/officeDocument/2006/relationships/hyperlink" Target="mailto:nakatalupin@me.com" TargetMode="External"/><Relationship Id="rId97" Type="http://schemas.openxmlformats.org/officeDocument/2006/relationships/hyperlink" Target="mailto:daxclub1977@yahoo.co.jp" TargetMode="External"/><Relationship Id="rId104" Type="http://schemas.openxmlformats.org/officeDocument/2006/relationships/hyperlink" Target="mailto:tigrinho.fc@dance.ocn.ne.jp" TargetMode="External"/><Relationship Id="rId120" Type="http://schemas.openxmlformats.org/officeDocument/2006/relationships/hyperlink" Target="mailto:seikenta39@yahoo.co.jp" TargetMode="External"/><Relationship Id="rId125" Type="http://schemas.openxmlformats.org/officeDocument/2006/relationships/hyperlink" Target="mailto:miyanojo819@gmail.com" TargetMode="External"/><Relationship Id="rId141" Type="http://schemas.openxmlformats.org/officeDocument/2006/relationships/hyperlink" Target="mailto:ninomiya@verspah.jp" TargetMode="External"/><Relationship Id="rId146" Type="http://schemas.openxmlformats.org/officeDocument/2006/relationships/hyperlink" Target="mailto:nobegaku.fc@gmail.com" TargetMode="External"/><Relationship Id="rId7" Type="http://schemas.openxmlformats.org/officeDocument/2006/relationships/hyperlink" Target="mailto:r-sakoya@k-sapo.com" TargetMode="External"/><Relationship Id="rId71" Type="http://schemas.openxmlformats.org/officeDocument/2006/relationships/hyperlink" Target="mailto:king.hong5151@gmail.com" TargetMode="External"/><Relationship Id="rId92" Type="http://schemas.openxmlformats.org/officeDocument/2006/relationships/hyperlink" Target="mailto:shigy_d@yahoo.co.jp" TargetMode="External"/><Relationship Id="rId2" Type="http://schemas.openxmlformats.org/officeDocument/2006/relationships/hyperlink" Target="mailto:msufc_u12_u15@yahoo.co.jp" TargetMode="External"/><Relationship Id="rId29" Type="http://schemas.openxmlformats.org/officeDocument/2006/relationships/hyperlink" Target="mailto:e-minami@cts-net.ne.jp" TargetMode="External"/><Relationship Id="rId24" Type="http://schemas.openxmlformats.org/officeDocument/2006/relationships/hyperlink" Target="mailto:fumi040312dfc@i.softbank.jp" TargetMode="External"/><Relationship Id="rId40" Type="http://schemas.openxmlformats.org/officeDocument/2006/relationships/hyperlink" Target="mailto:moaissjp@yahoo.co.jp" TargetMode="External"/><Relationship Id="rId45" Type="http://schemas.openxmlformats.org/officeDocument/2006/relationships/hyperlink" Target="mailto:granrossa2011@hb.tp1.jp" TargetMode="External"/><Relationship Id="rId66" Type="http://schemas.openxmlformats.org/officeDocument/2006/relationships/hyperlink" Target="mailto:ventonovafc@gmail.com" TargetMode="External"/><Relationship Id="rId87" Type="http://schemas.openxmlformats.org/officeDocument/2006/relationships/hyperlink" Target="mailto:oga.hajime1@gmail.com" TargetMode="External"/><Relationship Id="rId110" Type="http://schemas.openxmlformats.org/officeDocument/2006/relationships/hyperlink" Target="mailto:chuugaku@chikuyogakuen.jp" TargetMode="External"/><Relationship Id="rId115" Type="http://schemas.openxmlformats.org/officeDocument/2006/relationships/hyperlink" Target="mailto:thomas-k@hicat.ne.jp" TargetMode="External"/><Relationship Id="rId131" Type="http://schemas.openxmlformats.org/officeDocument/2006/relationships/hyperlink" Target="mailto:tanimizu@jyoto.ed.jp" TargetMode="External"/><Relationship Id="rId136" Type="http://schemas.openxmlformats.org/officeDocument/2006/relationships/hyperlink" Target="mailto:albarancia-kumamoto@yahoo.co.jp" TargetMode="External"/><Relationship Id="rId61" Type="http://schemas.openxmlformats.org/officeDocument/2006/relationships/hyperlink" Target="mailto:koyu.soccerland@gmail.com" TargetMode="External"/><Relationship Id="rId82" Type="http://schemas.openxmlformats.org/officeDocument/2006/relationships/hyperlink" Target="mailto:nankatsu.fukuoka@gmail.com" TargetMode="External"/><Relationship Id="rId19" Type="http://schemas.openxmlformats.org/officeDocument/2006/relationships/hyperlink" Target="mailto:masateru.k1107@gmail.com" TargetMode="External"/><Relationship Id="rId14" Type="http://schemas.openxmlformats.org/officeDocument/2006/relationships/hyperlink" Target="mailto:travo.obuchi@gmail.com" TargetMode="External"/><Relationship Id="rId30" Type="http://schemas.openxmlformats.org/officeDocument/2006/relationships/hyperlink" Target="mailto:info@catiolla.com" TargetMode="External"/><Relationship Id="rId35" Type="http://schemas.openxmlformats.org/officeDocument/2006/relationships/hyperlink" Target="mailto:noritanaka4496@gmail.com" TargetMode="External"/><Relationship Id="rId56" Type="http://schemas.openxmlformats.org/officeDocument/2006/relationships/hyperlink" Target="mailto:solceu@leto.eonet.ne.jp" TargetMode="External"/><Relationship Id="rId77" Type="http://schemas.openxmlformats.org/officeDocument/2006/relationships/hyperlink" Target="mailto:sm2112235@eco.ocn.ne.jp" TargetMode="External"/><Relationship Id="rId100" Type="http://schemas.openxmlformats.org/officeDocument/2006/relationships/hyperlink" Target="mailto:yjxhs070@yahoo.co.jp" TargetMode="External"/><Relationship Id="rId105" Type="http://schemas.openxmlformats.org/officeDocument/2006/relationships/hyperlink" Target="mailto:eagles_east_jy@yahoo.co.jp" TargetMode="External"/><Relationship Id="rId126" Type="http://schemas.openxmlformats.org/officeDocument/2006/relationships/hyperlink" Target="mailto:yoshiyuki_feliz@yahoo.co.jp" TargetMode="External"/><Relationship Id="rId147" Type="http://schemas.openxmlformats.org/officeDocument/2006/relationships/hyperlink" Target="mailto:tano@m-nichidai.com" TargetMode="External"/><Relationship Id="rId8" Type="http://schemas.openxmlformats.org/officeDocument/2006/relationships/hyperlink" Target="mailto:yoshida06fukuoka@yahoo.co.jp" TargetMode="External"/><Relationship Id="rId51" Type="http://schemas.openxmlformats.org/officeDocument/2006/relationships/hyperlink" Target="mailto:kb164idtsa@ybb.ne.jp" TargetMode="External"/><Relationship Id="rId72" Type="http://schemas.openxmlformats.org/officeDocument/2006/relationships/hyperlink" Target="mailto:nagasakidream11@yahoo.co.jp" TargetMode="External"/><Relationship Id="rId93" Type="http://schemas.openxmlformats.org/officeDocument/2006/relationships/hyperlink" Target="mailto:esporte-1998@tbz.t-com.ne.jp" TargetMode="External"/><Relationship Id="rId98" Type="http://schemas.openxmlformats.org/officeDocument/2006/relationships/hyperlink" Target="mailto:ichiki-jh@po12.synapse.ne.jp" TargetMode="External"/><Relationship Id="rId121" Type="http://schemas.openxmlformats.org/officeDocument/2006/relationships/hyperlink" Target="mailto:ip.gijutu@gmail.com" TargetMode="External"/><Relationship Id="rId142" Type="http://schemas.openxmlformats.org/officeDocument/2006/relationships/hyperlink" Target="mailto:ryonan@city-amakusa.sd.jp" TargetMode="External"/><Relationship Id="rId3" Type="http://schemas.openxmlformats.org/officeDocument/2006/relationships/hyperlink" Target="mailto:i5sata82722@docomo.n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8"/>
  <sheetViews>
    <sheetView topLeftCell="A10" zoomScaleNormal="100" workbookViewId="0">
      <selection activeCell="E5" sqref="E5:E33"/>
    </sheetView>
  </sheetViews>
  <sheetFormatPr defaultRowHeight="13.5"/>
  <cols>
    <col min="1" max="1" width="1.5" style="4" customWidth="1"/>
    <col min="2" max="2" width="3" style="4" customWidth="1"/>
    <col min="3" max="3" width="3.625" style="4" bestFit="1" customWidth="1"/>
    <col min="4" max="4" width="11.375" style="4" customWidth="1"/>
    <col min="5" max="5" width="74" style="4" customWidth="1"/>
    <col min="6" max="6" width="3" style="4" customWidth="1"/>
    <col min="7" max="7" width="1.5" style="4" customWidth="1"/>
    <col min="8" max="16384" width="9" style="4"/>
  </cols>
  <sheetData>
    <row r="1" spans="1:7" ht="20.25" customHeight="1">
      <c r="A1" s="191"/>
      <c r="B1" s="191"/>
      <c r="C1" s="219" t="s">
        <v>2221</v>
      </c>
      <c r="D1" s="219"/>
      <c r="E1" s="219"/>
      <c r="F1" s="191"/>
      <c r="G1" s="191"/>
    </row>
    <row r="2" spans="1:7" ht="20.25" customHeight="1">
      <c r="A2" s="191"/>
      <c r="B2" s="191"/>
      <c r="C2" s="220" t="s">
        <v>71</v>
      </c>
      <c r="D2" s="220"/>
      <c r="E2" s="220"/>
      <c r="F2" s="191"/>
      <c r="G2" s="191"/>
    </row>
    <row r="3" spans="1:7" ht="18.75">
      <c r="A3" s="191"/>
      <c r="B3" s="60"/>
      <c r="C3" s="16"/>
      <c r="D3" s="16"/>
      <c r="E3" s="16"/>
      <c r="F3" s="60"/>
      <c r="G3" s="191"/>
    </row>
    <row r="4" spans="1:7" s="48" customFormat="1" ht="14.25" thickBot="1">
      <c r="A4" s="190"/>
      <c r="B4" s="61"/>
      <c r="E4" s="5" t="s">
        <v>2210</v>
      </c>
      <c r="G4" s="190"/>
    </row>
    <row r="5" spans="1:7" s="48" customFormat="1" ht="32.25" customHeight="1">
      <c r="A5" s="190"/>
      <c r="B5" s="61"/>
      <c r="C5" s="221">
        <v>1</v>
      </c>
      <c r="D5" s="223" t="s">
        <v>9</v>
      </c>
      <c r="E5" s="49" t="s">
        <v>146</v>
      </c>
      <c r="G5" s="190"/>
    </row>
    <row r="6" spans="1:7" s="48" customFormat="1" ht="21.75" customHeight="1" thickBot="1">
      <c r="A6" s="190"/>
      <c r="B6" s="61"/>
      <c r="C6" s="225"/>
      <c r="D6" s="226"/>
      <c r="E6" s="50" t="s">
        <v>147</v>
      </c>
      <c r="G6" s="190"/>
    </row>
    <row r="7" spans="1:7" s="48" customFormat="1" ht="21.75" customHeight="1" thickBot="1">
      <c r="A7" s="190"/>
      <c r="B7" s="61"/>
      <c r="C7" s="51">
        <v>2</v>
      </c>
      <c r="D7" s="51" t="s">
        <v>60</v>
      </c>
      <c r="E7" s="52" t="s">
        <v>148</v>
      </c>
      <c r="G7" s="190"/>
    </row>
    <row r="8" spans="1:7" s="48" customFormat="1" ht="21.75" customHeight="1" thickBot="1">
      <c r="A8" s="190"/>
      <c r="B8" s="61"/>
      <c r="C8" s="51">
        <v>3</v>
      </c>
      <c r="D8" s="51" t="s">
        <v>20</v>
      </c>
      <c r="E8" s="52" t="s">
        <v>2212</v>
      </c>
      <c r="G8" s="190"/>
    </row>
    <row r="9" spans="1:7" s="48" customFormat="1" ht="37.5" customHeight="1" thickBot="1">
      <c r="A9" s="190"/>
      <c r="B9" s="61"/>
      <c r="C9" s="51">
        <v>4</v>
      </c>
      <c r="D9" s="51" t="s">
        <v>61</v>
      </c>
      <c r="E9" s="52" t="s">
        <v>2214</v>
      </c>
      <c r="G9" s="190"/>
    </row>
    <row r="10" spans="1:7" s="48" customFormat="1" ht="18.75" customHeight="1" thickBot="1">
      <c r="A10" s="190"/>
      <c r="B10" s="61"/>
      <c r="C10" s="51">
        <v>5</v>
      </c>
      <c r="D10" s="51" t="s">
        <v>10</v>
      </c>
      <c r="E10" s="52" t="s">
        <v>149</v>
      </c>
      <c r="G10" s="190"/>
    </row>
    <row r="11" spans="1:7" s="48" customFormat="1" ht="18.75" customHeight="1" thickBot="1">
      <c r="A11" s="190"/>
      <c r="B11" s="61"/>
      <c r="C11" s="51">
        <v>6</v>
      </c>
      <c r="D11" s="51" t="s">
        <v>11</v>
      </c>
      <c r="E11" s="53" t="s">
        <v>62</v>
      </c>
      <c r="G11" s="190"/>
    </row>
    <row r="12" spans="1:7" s="48" customFormat="1" ht="18.75" customHeight="1">
      <c r="A12" s="190"/>
      <c r="B12" s="61"/>
      <c r="C12" s="227">
        <v>7</v>
      </c>
      <c r="D12" s="228" t="s">
        <v>12</v>
      </c>
      <c r="E12" s="54" t="s">
        <v>63</v>
      </c>
      <c r="G12" s="190"/>
    </row>
    <row r="13" spans="1:7" s="48" customFormat="1" ht="18.75" customHeight="1">
      <c r="A13" s="190"/>
      <c r="B13" s="61"/>
      <c r="C13" s="224"/>
      <c r="D13" s="229"/>
      <c r="E13" s="55" t="s">
        <v>150</v>
      </c>
      <c r="G13" s="190"/>
    </row>
    <row r="14" spans="1:7" s="48" customFormat="1" ht="18.75" customHeight="1" thickBot="1">
      <c r="A14" s="190"/>
      <c r="B14" s="61"/>
      <c r="C14" s="224"/>
      <c r="D14" s="229"/>
      <c r="E14" s="56" t="s">
        <v>64</v>
      </c>
      <c r="G14" s="190"/>
    </row>
    <row r="15" spans="1:7" s="48" customFormat="1" ht="18.75" customHeight="1">
      <c r="A15" s="190"/>
      <c r="B15" s="61"/>
      <c r="C15" s="227">
        <v>8</v>
      </c>
      <c r="D15" s="227" t="s">
        <v>13</v>
      </c>
      <c r="E15" s="53" t="s">
        <v>2211</v>
      </c>
      <c r="G15" s="190"/>
    </row>
    <row r="16" spans="1:7" s="48" customFormat="1" ht="18.75" customHeight="1" thickBot="1">
      <c r="A16" s="190"/>
      <c r="B16" s="61"/>
      <c r="C16" s="230"/>
      <c r="D16" s="230"/>
      <c r="E16" s="52" t="s">
        <v>151</v>
      </c>
      <c r="G16" s="190"/>
    </row>
    <row r="17" spans="1:7" s="48" customFormat="1" ht="18.75" customHeight="1">
      <c r="A17" s="190"/>
      <c r="B17" s="61"/>
      <c r="C17" s="227">
        <v>9</v>
      </c>
      <c r="D17" s="227" t="s">
        <v>14</v>
      </c>
      <c r="E17" s="53" t="s">
        <v>2220</v>
      </c>
      <c r="G17" s="190"/>
    </row>
    <row r="18" spans="1:7" s="48" customFormat="1" ht="18.75" customHeight="1">
      <c r="A18" s="190"/>
      <c r="B18" s="61"/>
      <c r="C18" s="224"/>
      <c r="D18" s="224"/>
      <c r="E18" s="53" t="s">
        <v>152</v>
      </c>
      <c r="G18" s="190"/>
    </row>
    <row r="19" spans="1:7" s="48" customFormat="1" ht="18.75" customHeight="1">
      <c r="A19" s="190"/>
      <c r="B19" s="61"/>
      <c r="C19" s="224"/>
      <c r="D19" s="224"/>
      <c r="E19" s="53" t="s">
        <v>153</v>
      </c>
      <c r="G19" s="190"/>
    </row>
    <row r="20" spans="1:7" s="48" customFormat="1" ht="18.75" customHeight="1" thickBot="1">
      <c r="A20" s="190"/>
      <c r="B20" s="61"/>
      <c r="C20" s="230"/>
      <c r="D20" s="230"/>
      <c r="E20" s="52" t="s">
        <v>154</v>
      </c>
      <c r="G20" s="190"/>
    </row>
    <row r="21" spans="1:7" s="48" customFormat="1" ht="18.75" customHeight="1" thickBot="1">
      <c r="A21" s="190"/>
      <c r="B21" s="61"/>
      <c r="C21" s="51">
        <v>10</v>
      </c>
      <c r="D21" s="51" t="s">
        <v>30</v>
      </c>
      <c r="E21" s="52" t="s">
        <v>155</v>
      </c>
      <c r="G21" s="190"/>
    </row>
    <row r="22" spans="1:7" s="48" customFormat="1" ht="18.75" customHeight="1" thickBot="1">
      <c r="A22" s="190"/>
      <c r="B22" s="61"/>
      <c r="C22" s="51">
        <v>11</v>
      </c>
      <c r="D22" s="51" t="s">
        <v>15</v>
      </c>
      <c r="E22" s="52" t="s">
        <v>2219</v>
      </c>
      <c r="G22" s="190"/>
    </row>
    <row r="23" spans="1:7" s="48" customFormat="1" ht="30.75" customHeight="1" thickBot="1">
      <c r="A23" s="190"/>
      <c r="B23" s="61"/>
      <c r="C23" s="51">
        <v>12</v>
      </c>
      <c r="D23" s="51" t="s">
        <v>16</v>
      </c>
      <c r="E23" s="52" t="s">
        <v>2216</v>
      </c>
      <c r="G23" s="190"/>
    </row>
    <row r="24" spans="1:7" s="48" customFormat="1" ht="18.75" customHeight="1">
      <c r="A24" s="190"/>
      <c r="B24" s="61"/>
      <c r="C24" s="227">
        <v>13</v>
      </c>
      <c r="D24" s="227" t="s">
        <v>17</v>
      </c>
      <c r="E24" s="57" t="s">
        <v>65</v>
      </c>
      <c r="G24" s="190"/>
    </row>
    <row r="25" spans="1:7" s="48" customFormat="1" ht="18.75" customHeight="1" thickBot="1">
      <c r="A25" s="190"/>
      <c r="B25" s="61"/>
      <c r="C25" s="230"/>
      <c r="D25" s="230"/>
      <c r="E25" s="52" t="s">
        <v>156</v>
      </c>
      <c r="G25" s="190"/>
    </row>
    <row r="26" spans="1:7" s="48" customFormat="1" ht="18.75" customHeight="1" thickBot="1">
      <c r="A26" s="190"/>
      <c r="B26" s="61"/>
      <c r="C26" s="51">
        <v>14</v>
      </c>
      <c r="D26" s="51" t="s">
        <v>66</v>
      </c>
      <c r="E26" s="52" t="s">
        <v>67</v>
      </c>
      <c r="G26" s="190"/>
    </row>
    <row r="27" spans="1:7" s="48" customFormat="1" ht="18.75" customHeight="1">
      <c r="A27" s="190"/>
      <c r="B27" s="61"/>
      <c r="C27" s="227">
        <v>15</v>
      </c>
      <c r="D27" s="227" t="s">
        <v>18</v>
      </c>
      <c r="E27" s="53" t="s">
        <v>157</v>
      </c>
      <c r="G27" s="190"/>
    </row>
    <row r="28" spans="1:7" s="48" customFormat="1" ht="18.75" customHeight="1" thickBot="1">
      <c r="A28" s="190"/>
      <c r="B28" s="61"/>
      <c r="C28" s="224"/>
      <c r="D28" s="224"/>
      <c r="E28" s="53" t="s">
        <v>158</v>
      </c>
      <c r="G28" s="190"/>
    </row>
    <row r="29" spans="1:7" ht="18.75" customHeight="1">
      <c r="A29" s="191"/>
      <c r="B29" s="60"/>
      <c r="C29" s="221">
        <v>16</v>
      </c>
      <c r="D29" s="223" t="s">
        <v>72</v>
      </c>
      <c r="E29" s="58" t="s">
        <v>2215</v>
      </c>
      <c r="G29" s="191"/>
    </row>
    <row r="30" spans="1:7" ht="36" customHeight="1" thickBot="1">
      <c r="A30" s="191"/>
      <c r="B30" s="60"/>
      <c r="C30" s="222"/>
      <c r="D30" s="224"/>
      <c r="E30" s="59" t="s">
        <v>73</v>
      </c>
      <c r="G30" s="191"/>
    </row>
    <row r="31" spans="1:7" s="48" customFormat="1" ht="18.75" customHeight="1">
      <c r="A31" s="190"/>
      <c r="B31" s="61"/>
      <c r="C31" s="227">
        <v>17</v>
      </c>
      <c r="D31" s="227" t="s">
        <v>19</v>
      </c>
      <c r="E31" s="53" t="s">
        <v>159</v>
      </c>
      <c r="G31" s="190"/>
    </row>
    <row r="32" spans="1:7" s="48" customFormat="1" ht="18.75" customHeight="1">
      <c r="A32" s="190"/>
      <c r="B32" s="61"/>
      <c r="C32" s="224"/>
      <c r="D32" s="224"/>
      <c r="E32" s="53" t="s">
        <v>68</v>
      </c>
      <c r="G32" s="190"/>
    </row>
    <row r="33" spans="1:26" s="48" customFormat="1" ht="18.75" customHeight="1" thickBot="1">
      <c r="A33" s="190"/>
      <c r="B33" s="61"/>
      <c r="C33" s="230"/>
      <c r="D33" s="230"/>
      <c r="E33" s="52" t="s">
        <v>2213</v>
      </c>
      <c r="G33" s="190"/>
    </row>
    <row r="34" spans="1:26" ht="11.25" customHeight="1">
      <c r="A34" s="191"/>
      <c r="B34" s="60"/>
      <c r="G34" s="191"/>
    </row>
    <row r="35" spans="1:26" ht="19.5" customHeight="1">
      <c r="A35" s="191"/>
      <c r="B35" s="60"/>
      <c r="E35" s="46" t="s">
        <v>69</v>
      </c>
      <c r="F35" s="46"/>
      <c r="G35" s="193"/>
      <c r="H35" s="46"/>
      <c r="I35" s="46"/>
      <c r="J35" s="46"/>
      <c r="K35" s="46"/>
      <c r="L35" s="46"/>
      <c r="M35" s="46"/>
      <c r="N35" s="46"/>
      <c r="O35" s="46"/>
      <c r="P35" s="46"/>
      <c r="Q35" s="46"/>
      <c r="R35" s="46"/>
      <c r="S35" s="46"/>
      <c r="T35" s="46"/>
      <c r="U35" s="46"/>
      <c r="V35" s="46"/>
      <c r="W35" s="46"/>
      <c r="X35" s="46"/>
      <c r="Y35" s="46"/>
      <c r="Z35" s="46"/>
    </row>
    <row r="36" spans="1:26" ht="29.25" customHeight="1">
      <c r="A36" s="191"/>
      <c r="B36" s="60"/>
      <c r="E36" s="47" t="s">
        <v>70</v>
      </c>
      <c r="F36" s="46"/>
      <c r="G36" s="193"/>
      <c r="H36" s="46"/>
      <c r="I36" s="46"/>
      <c r="J36" s="46"/>
      <c r="K36" s="46"/>
      <c r="L36" s="46"/>
      <c r="M36" s="46"/>
      <c r="N36" s="46"/>
      <c r="O36" s="46"/>
      <c r="P36" s="46"/>
      <c r="Q36" s="46"/>
      <c r="R36" s="46"/>
      <c r="S36" s="46"/>
      <c r="T36" s="46"/>
      <c r="U36" s="46"/>
      <c r="V36" s="46"/>
      <c r="W36" s="46"/>
      <c r="X36" s="46"/>
      <c r="Y36" s="46"/>
      <c r="Z36" s="46"/>
    </row>
    <row r="37" spans="1:26" ht="18.75" customHeight="1">
      <c r="A37" s="191"/>
      <c r="B37" s="60"/>
      <c r="F37" s="47"/>
      <c r="G37" s="192"/>
      <c r="H37" s="47"/>
      <c r="I37" s="47"/>
      <c r="J37" s="47"/>
      <c r="K37" s="47"/>
      <c r="L37" s="47"/>
      <c r="M37" s="47"/>
      <c r="N37" s="47"/>
      <c r="O37" s="47"/>
      <c r="P37" s="47"/>
      <c r="Q37" s="47"/>
      <c r="R37" s="47"/>
      <c r="S37" s="47"/>
      <c r="T37" s="47"/>
      <c r="U37" s="47"/>
      <c r="V37" s="47"/>
      <c r="W37" s="47"/>
      <c r="X37" s="47"/>
      <c r="Y37" s="47"/>
      <c r="Z37" s="47"/>
    </row>
    <row r="38" spans="1:26" ht="9" customHeight="1">
      <c r="A38" s="191"/>
      <c r="B38" s="191"/>
      <c r="C38" s="191"/>
      <c r="D38" s="191"/>
      <c r="E38" s="192"/>
      <c r="F38" s="192"/>
      <c r="G38" s="192"/>
      <c r="H38" s="47"/>
      <c r="I38" s="47"/>
      <c r="J38" s="47"/>
      <c r="K38" s="47"/>
      <c r="L38" s="47"/>
      <c r="M38" s="47"/>
      <c r="N38" s="47"/>
      <c r="O38" s="47"/>
      <c r="P38" s="47"/>
      <c r="Q38" s="47"/>
      <c r="R38" s="47"/>
      <c r="S38" s="47"/>
      <c r="T38" s="47"/>
      <c r="U38" s="47"/>
      <c r="V38" s="47"/>
      <c r="W38" s="47"/>
      <c r="X38" s="47"/>
      <c r="Y38" s="47"/>
      <c r="Z38" s="47"/>
    </row>
  </sheetData>
  <mergeCells count="18">
    <mergeCell ref="C31:C33"/>
    <mergeCell ref="D31:D33"/>
    <mergeCell ref="C15:C16"/>
    <mergeCell ref="D15:D16"/>
    <mergeCell ref="C17:C20"/>
    <mergeCell ref="D17:D20"/>
    <mergeCell ref="C24:C25"/>
    <mergeCell ref="D24:D25"/>
    <mergeCell ref="C27:C28"/>
    <mergeCell ref="D27:D28"/>
    <mergeCell ref="C1:E1"/>
    <mergeCell ref="C2:E2"/>
    <mergeCell ref="C29:C30"/>
    <mergeCell ref="D29:D30"/>
    <mergeCell ref="C5:C6"/>
    <mergeCell ref="D5:D6"/>
    <mergeCell ref="C12:C14"/>
    <mergeCell ref="D12:D14"/>
  </mergeCells>
  <phoneticPr fontId="24"/>
  <pageMargins left="0.48" right="0.12" top="0.56000000000000005" bottom="0.47"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B64"/>
  <sheetViews>
    <sheetView showGridLines="0" tabSelected="1" zoomScaleNormal="100" workbookViewId="0">
      <selection activeCell="I4" sqref="I4:BJ4"/>
    </sheetView>
  </sheetViews>
  <sheetFormatPr defaultRowHeight="13.5"/>
  <cols>
    <col min="1" max="1" width="1.5" style="33" customWidth="1"/>
    <col min="2" max="2" width="1.75" style="33" customWidth="1"/>
    <col min="3" max="62" width="1.5" style="30" customWidth="1"/>
    <col min="63" max="63" width="1.75" style="30" customWidth="1"/>
    <col min="64" max="125" width="1.5" style="30" customWidth="1"/>
    <col min="126" max="16384" width="9" style="30"/>
  </cols>
  <sheetData>
    <row r="1" spans="1:73">
      <c r="C1" s="13"/>
      <c r="BJ1" s="22" t="s">
        <v>57</v>
      </c>
    </row>
    <row r="2" spans="1:73" ht="27" customHeight="1">
      <c r="A2" s="194"/>
      <c r="B2" s="194"/>
      <c r="C2" s="344" t="str">
        <f>大会要項!C1&amp;"　参加申込書"</f>
        <v>エスペサマーフェスU１3  2018 Vol.1　参加申込書</v>
      </c>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195"/>
      <c r="BL2" s="196"/>
      <c r="BM2" s="15"/>
      <c r="BN2" s="15"/>
      <c r="BO2" s="15"/>
    </row>
    <row r="3" spans="1:73" ht="12" customHeight="1">
      <c r="A3" s="194"/>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BL3" s="194"/>
    </row>
    <row r="4" spans="1:73" ht="24" customHeight="1">
      <c r="A4" s="194"/>
      <c r="C4" s="345" t="s">
        <v>0</v>
      </c>
      <c r="D4" s="346"/>
      <c r="E4" s="346"/>
      <c r="F4" s="346"/>
      <c r="G4" s="346"/>
      <c r="H4" s="346"/>
      <c r="I4" s="347"/>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9"/>
      <c r="BL4" s="194"/>
    </row>
    <row r="5" spans="1:73" ht="21.95" customHeight="1">
      <c r="A5" s="194"/>
      <c r="C5" s="350" t="s">
        <v>27</v>
      </c>
      <c r="D5" s="351"/>
      <c r="E5" s="351"/>
      <c r="F5" s="351"/>
      <c r="G5" s="351"/>
      <c r="H5" s="352"/>
      <c r="I5" s="356" t="s">
        <v>34</v>
      </c>
      <c r="J5" s="357"/>
      <c r="K5" s="358"/>
      <c r="L5" s="358"/>
      <c r="M5" s="358"/>
      <c r="N5" s="358"/>
      <c r="O5" s="358"/>
      <c r="P5" s="358"/>
      <c r="Q5" s="359"/>
      <c r="R5" s="360"/>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2"/>
      <c r="BL5" s="194"/>
    </row>
    <row r="6" spans="1:73" ht="21.95" customHeight="1">
      <c r="A6" s="194"/>
      <c r="C6" s="353"/>
      <c r="D6" s="354"/>
      <c r="E6" s="354"/>
      <c r="F6" s="354"/>
      <c r="G6" s="354"/>
      <c r="H6" s="355"/>
      <c r="I6" s="363"/>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5"/>
      <c r="BL6" s="194"/>
    </row>
    <row r="7" spans="1:73" ht="21.95" customHeight="1">
      <c r="A7" s="194"/>
      <c r="C7" s="377" t="s">
        <v>1</v>
      </c>
      <c r="D7" s="378"/>
      <c r="E7" s="378"/>
      <c r="F7" s="378"/>
      <c r="G7" s="378"/>
      <c r="H7" s="379"/>
      <c r="I7" s="388"/>
      <c r="J7" s="389"/>
      <c r="K7" s="389"/>
      <c r="L7" s="389"/>
      <c r="M7" s="389"/>
      <c r="N7" s="389"/>
      <c r="O7" s="389"/>
      <c r="P7" s="389"/>
      <c r="Q7" s="389"/>
      <c r="R7" s="389"/>
      <c r="S7" s="389"/>
      <c r="T7" s="389"/>
      <c r="U7" s="389"/>
      <c r="V7" s="389"/>
      <c r="W7" s="389"/>
      <c r="X7" s="389"/>
      <c r="Y7" s="389"/>
      <c r="Z7" s="389"/>
      <c r="AA7" s="389"/>
      <c r="AB7" s="389"/>
      <c r="AC7" s="389"/>
      <c r="AD7" s="389"/>
      <c r="AE7" s="389"/>
      <c r="AF7" s="390"/>
      <c r="AG7" s="345" t="s">
        <v>40</v>
      </c>
      <c r="AH7" s="346"/>
      <c r="AI7" s="346"/>
      <c r="AJ7" s="346"/>
      <c r="AK7" s="346"/>
      <c r="AL7" s="380"/>
      <c r="AM7" s="381"/>
      <c r="AN7" s="382"/>
      <c r="AO7" s="382"/>
      <c r="AP7" s="382"/>
      <c r="AQ7" s="382"/>
      <c r="AR7" s="382"/>
      <c r="AS7" s="382"/>
      <c r="AT7" s="382"/>
      <c r="AU7" s="382"/>
      <c r="AV7" s="382"/>
      <c r="AW7" s="382"/>
      <c r="AX7" s="382"/>
      <c r="AY7" s="382"/>
      <c r="AZ7" s="382"/>
      <c r="BA7" s="382"/>
      <c r="BB7" s="382"/>
      <c r="BC7" s="382"/>
      <c r="BD7" s="382"/>
      <c r="BE7" s="382"/>
      <c r="BF7" s="382"/>
      <c r="BG7" s="382"/>
      <c r="BH7" s="382"/>
      <c r="BI7" s="382"/>
      <c r="BJ7" s="383"/>
      <c r="BL7" s="194"/>
    </row>
    <row r="8" spans="1:73" ht="21.95" customHeight="1">
      <c r="A8" s="194"/>
      <c r="C8" s="377" t="s">
        <v>42</v>
      </c>
      <c r="D8" s="378"/>
      <c r="E8" s="378"/>
      <c r="F8" s="378"/>
      <c r="G8" s="378"/>
      <c r="H8" s="378"/>
      <c r="I8" s="384"/>
      <c r="J8" s="385"/>
      <c r="K8" s="385"/>
      <c r="L8" s="385"/>
      <c r="M8" s="385"/>
      <c r="N8" s="385"/>
      <c r="O8" s="385"/>
      <c r="P8" s="385"/>
      <c r="Q8" s="385"/>
      <c r="R8" s="385"/>
      <c r="S8" s="385"/>
      <c r="T8" s="385"/>
      <c r="U8" s="385"/>
      <c r="V8" s="385"/>
      <c r="W8" s="385"/>
      <c r="X8" s="385"/>
      <c r="Y8" s="385"/>
      <c r="Z8" s="385"/>
      <c r="AA8" s="385"/>
      <c r="AB8" s="385"/>
      <c r="AC8" s="385"/>
      <c r="AD8" s="385"/>
      <c r="AE8" s="385"/>
      <c r="AF8" s="386"/>
      <c r="AG8" s="377" t="s">
        <v>41</v>
      </c>
      <c r="AH8" s="378"/>
      <c r="AI8" s="378"/>
      <c r="AJ8" s="378"/>
      <c r="AK8" s="378"/>
      <c r="AL8" s="378"/>
      <c r="AM8" s="387" t="str">
        <f>IF(K5="","",IF(ISNA(VLOOKUP(K5,コード,8,FALSE)),"",VLOOKUP(K5,コード,8,FALSE)))</f>
        <v/>
      </c>
      <c r="AN8" s="382"/>
      <c r="AO8" s="382"/>
      <c r="AP8" s="382"/>
      <c r="AQ8" s="382"/>
      <c r="AR8" s="382"/>
      <c r="AS8" s="382"/>
      <c r="AT8" s="382"/>
      <c r="AU8" s="382"/>
      <c r="AV8" s="382"/>
      <c r="AW8" s="382"/>
      <c r="AX8" s="382"/>
      <c r="AY8" s="382"/>
      <c r="AZ8" s="382"/>
      <c r="BA8" s="382"/>
      <c r="BB8" s="382"/>
      <c r="BC8" s="382"/>
      <c r="BD8" s="382"/>
      <c r="BE8" s="382"/>
      <c r="BF8" s="382"/>
      <c r="BG8" s="382"/>
      <c r="BH8" s="382"/>
      <c r="BI8" s="382"/>
      <c r="BJ8" s="383"/>
      <c r="BL8" s="194"/>
    </row>
    <row r="9" spans="1:73" ht="21.95" customHeight="1">
      <c r="A9" s="194"/>
      <c r="C9" s="371" t="s">
        <v>31</v>
      </c>
      <c r="D9" s="372"/>
      <c r="E9" s="372"/>
      <c r="F9" s="372"/>
      <c r="G9" s="372"/>
      <c r="H9" s="373"/>
      <c r="I9" s="374"/>
      <c r="J9" s="374"/>
      <c r="K9" s="374"/>
      <c r="L9" s="374"/>
      <c r="M9" s="374"/>
      <c r="N9" s="374"/>
      <c r="O9" s="374"/>
      <c r="P9" s="374"/>
      <c r="Q9" s="374"/>
      <c r="R9" s="374"/>
      <c r="S9" s="374"/>
      <c r="T9" s="374"/>
      <c r="U9" s="374"/>
      <c r="V9" s="375"/>
      <c r="W9" s="371" t="s">
        <v>32</v>
      </c>
      <c r="X9" s="372"/>
      <c r="Y9" s="372"/>
      <c r="Z9" s="372"/>
      <c r="AA9" s="372"/>
      <c r="AB9" s="373"/>
      <c r="AC9" s="374"/>
      <c r="AD9" s="374"/>
      <c r="AE9" s="374"/>
      <c r="AF9" s="374"/>
      <c r="AG9" s="374"/>
      <c r="AH9" s="374"/>
      <c r="AI9" s="374"/>
      <c r="AJ9" s="374"/>
      <c r="AK9" s="374"/>
      <c r="AL9" s="374"/>
      <c r="AM9" s="374"/>
      <c r="AN9" s="374"/>
      <c r="AO9" s="374"/>
      <c r="AP9" s="376"/>
      <c r="AQ9" s="371" t="s">
        <v>33</v>
      </c>
      <c r="AR9" s="372"/>
      <c r="AS9" s="372"/>
      <c r="AT9" s="372"/>
      <c r="AU9" s="372"/>
      <c r="AV9" s="373"/>
      <c r="AW9" s="374"/>
      <c r="AX9" s="374"/>
      <c r="AY9" s="374"/>
      <c r="AZ9" s="374"/>
      <c r="BA9" s="374"/>
      <c r="BB9" s="374"/>
      <c r="BC9" s="374"/>
      <c r="BD9" s="374"/>
      <c r="BE9" s="374"/>
      <c r="BF9" s="374"/>
      <c r="BG9" s="374"/>
      <c r="BH9" s="374"/>
      <c r="BI9" s="374"/>
      <c r="BJ9" s="376"/>
      <c r="BL9" s="194"/>
    </row>
    <row r="10" spans="1:73" ht="21.95" customHeight="1">
      <c r="A10" s="194"/>
      <c r="C10" s="366" t="s">
        <v>3</v>
      </c>
      <c r="D10" s="367"/>
      <c r="E10" s="367"/>
      <c r="F10" s="367"/>
      <c r="G10" s="367"/>
      <c r="H10" s="368"/>
      <c r="I10" s="369"/>
      <c r="J10" s="369"/>
      <c r="K10" s="369"/>
      <c r="L10" s="369"/>
      <c r="M10" s="369"/>
      <c r="N10" s="369"/>
      <c r="O10" s="369"/>
      <c r="P10" s="369"/>
      <c r="Q10" s="369"/>
      <c r="R10" s="369"/>
      <c r="S10" s="369"/>
      <c r="T10" s="369"/>
      <c r="U10" s="369"/>
      <c r="V10" s="391"/>
      <c r="W10" s="366" t="s">
        <v>3</v>
      </c>
      <c r="X10" s="367"/>
      <c r="Y10" s="367"/>
      <c r="Z10" s="367"/>
      <c r="AA10" s="367"/>
      <c r="AB10" s="368"/>
      <c r="AC10" s="369"/>
      <c r="AD10" s="369"/>
      <c r="AE10" s="369"/>
      <c r="AF10" s="369"/>
      <c r="AG10" s="369"/>
      <c r="AH10" s="369"/>
      <c r="AI10" s="369"/>
      <c r="AJ10" s="369"/>
      <c r="AK10" s="369"/>
      <c r="AL10" s="369"/>
      <c r="AM10" s="369"/>
      <c r="AN10" s="369"/>
      <c r="AO10" s="369"/>
      <c r="AP10" s="370"/>
      <c r="AQ10" s="366" t="s">
        <v>3</v>
      </c>
      <c r="AR10" s="367"/>
      <c r="AS10" s="367"/>
      <c r="AT10" s="367"/>
      <c r="AU10" s="367"/>
      <c r="AV10" s="368"/>
      <c r="AW10" s="369"/>
      <c r="AX10" s="369"/>
      <c r="AY10" s="369"/>
      <c r="AZ10" s="369"/>
      <c r="BA10" s="369"/>
      <c r="BB10" s="369"/>
      <c r="BC10" s="369"/>
      <c r="BD10" s="369"/>
      <c r="BE10" s="369"/>
      <c r="BF10" s="369"/>
      <c r="BG10" s="369"/>
      <c r="BH10" s="369"/>
      <c r="BI10" s="369"/>
      <c r="BJ10" s="370"/>
      <c r="BL10" s="194"/>
    </row>
    <row r="11" spans="1:73" ht="15" customHeight="1">
      <c r="A11" s="194"/>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21"/>
      <c r="AH11" s="6"/>
      <c r="AI11" s="6"/>
      <c r="AJ11" s="6"/>
      <c r="BL11" s="194"/>
    </row>
    <row r="12" spans="1:73" ht="14.25">
      <c r="A12" s="194"/>
      <c r="C12" s="12" t="s">
        <v>6</v>
      </c>
      <c r="N12" s="91" t="s">
        <v>8</v>
      </c>
      <c r="BL12" s="194"/>
      <c r="BM12" s="6"/>
      <c r="BN12" s="6"/>
      <c r="BO12" s="6"/>
      <c r="BP12" s="6"/>
      <c r="BQ12" s="6"/>
      <c r="BR12" s="6"/>
      <c r="BS12" s="6"/>
      <c r="BT12" s="6"/>
      <c r="BU12" s="6"/>
    </row>
    <row r="13" spans="1:73" ht="24" customHeight="1">
      <c r="A13" s="194"/>
      <c r="F13" s="297"/>
      <c r="G13" s="298"/>
      <c r="H13" s="299"/>
      <c r="I13" s="338" t="s">
        <v>24</v>
      </c>
      <c r="J13" s="339"/>
      <c r="K13" s="339"/>
      <c r="L13" s="339"/>
      <c r="M13" s="339"/>
      <c r="N13" s="339"/>
      <c r="O13" s="340"/>
      <c r="T13" s="297"/>
      <c r="U13" s="298"/>
      <c r="V13" s="299"/>
      <c r="W13" s="338" t="s">
        <v>25</v>
      </c>
      <c r="X13" s="339"/>
      <c r="Y13" s="339"/>
      <c r="Z13" s="339"/>
      <c r="AA13" s="339"/>
      <c r="AB13" s="339"/>
      <c r="AC13" s="339"/>
      <c r="AD13" s="340"/>
      <c r="AE13" s="17"/>
      <c r="AF13" s="17"/>
      <c r="AG13" s="17"/>
      <c r="AH13" s="17"/>
      <c r="AI13" s="297"/>
      <c r="AJ13" s="298"/>
      <c r="AK13" s="299"/>
      <c r="AL13" s="338" t="s">
        <v>26</v>
      </c>
      <c r="AM13" s="339"/>
      <c r="AN13" s="339"/>
      <c r="AO13" s="339"/>
      <c r="AP13" s="339"/>
      <c r="AQ13" s="339"/>
      <c r="AR13" s="339"/>
      <c r="AS13" s="339"/>
      <c r="AT13" s="339"/>
      <c r="AU13" s="339"/>
      <c r="AV13" s="339"/>
      <c r="AW13" s="339"/>
      <c r="AX13" s="339"/>
      <c r="AY13" s="339"/>
      <c r="AZ13" s="339"/>
      <c r="BA13" s="339"/>
      <c r="BB13" s="339"/>
      <c r="BC13" s="339"/>
      <c r="BD13" s="339"/>
      <c r="BE13" s="339"/>
      <c r="BF13" s="339"/>
      <c r="BG13" s="340"/>
      <c r="BL13" s="194"/>
      <c r="BM13" s="6"/>
      <c r="BN13" s="6"/>
      <c r="BO13" s="6"/>
      <c r="BP13" s="6"/>
      <c r="BQ13" s="6"/>
      <c r="BR13" s="6"/>
      <c r="BS13" s="6"/>
      <c r="BT13" s="6"/>
      <c r="BU13" s="6"/>
    </row>
    <row r="14" spans="1:73" ht="24" customHeight="1">
      <c r="A14" s="194"/>
      <c r="C14" s="91" t="s">
        <v>47</v>
      </c>
      <c r="BL14" s="194"/>
      <c r="BM14" s="6"/>
      <c r="BN14" s="6"/>
      <c r="BO14" s="6"/>
      <c r="BP14" s="6"/>
      <c r="BQ14" s="6"/>
      <c r="BR14" s="6"/>
      <c r="BS14" s="6"/>
      <c r="BT14" s="6"/>
      <c r="BU14" s="6"/>
    </row>
    <row r="15" spans="1:73" ht="21.95" customHeight="1">
      <c r="A15" s="194"/>
      <c r="D15" s="295"/>
      <c r="E15" s="295"/>
      <c r="F15" s="295"/>
      <c r="G15" s="295"/>
      <c r="H15" s="295"/>
      <c r="I15" s="295"/>
      <c r="J15" s="295"/>
      <c r="K15" s="296" t="s">
        <v>2217</v>
      </c>
      <c r="L15" s="296"/>
      <c r="M15" s="296"/>
      <c r="N15" s="296"/>
      <c r="O15" s="296"/>
      <c r="P15" s="296"/>
      <c r="Q15" s="296"/>
      <c r="R15" s="296" t="s">
        <v>2218</v>
      </c>
      <c r="S15" s="296"/>
      <c r="T15" s="296"/>
      <c r="U15" s="296"/>
      <c r="V15" s="296"/>
      <c r="W15" s="296"/>
      <c r="X15" s="296"/>
      <c r="Y15" s="303"/>
      <c r="Z15" s="303"/>
      <c r="AA15" s="303"/>
      <c r="AB15" s="303"/>
      <c r="AC15" s="303"/>
      <c r="AD15" s="303"/>
      <c r="AE15" s="303"/>
      <c r="AF15" s="304"/>
      <c r="AG15" s="304"/>
      <c r="AH15" s="304"/>
      <c r="AI15" s="304"/>
      <c r="AJ15" s="304"/>
      <c r="AK15" s="304"/>
      <c r="AL15" s="304"/>
      <c r="AM15" s="305"/>
      <c r="AN15" s="305"/>
      <c r="AO15" s="305"/>
      <c r="AP15" s="305"/>
      <c r="AQ15" s="305"/>
      <c r="AR15" s="305"/>
      <c r="AS15" s="305"/>
      <c r="BL15" s="194"/>
      <c r="BM15" s="6"/>
      <c r="BN15" s="7"/>
    </row>
    <row r="16" spans="1:73" ht="21.95" customHeight="1" thickBot="1">
      <c r="A16" s="194"/>
      <c r="D16" s="343" t="s">
        <v>163</v>
      </c>
      <c r="E16" s="343"/>
      <c r="F16" s="343"/>
      <c r="G16" s="343"/>
      <c r="H16" s="343"/>
      <c r="I16" s="343"/>
      <c r="J16" s="343"/>
      <c r="K16" s="319"/>
      <c r="L16" s="320"/>
      <c r="M16" s="320"/>
      <c r="N16" s="320"/>
      <c r="O16" s="321" t="s">
        <v>77</v>
      </c>
      <c r="P16" s="321"/>
      <c r="Q16" s="322"/>
      <c r="R16" s="319"/>
      <c r="S16" s="320"/>
      <c r="T16" s="320"/>
      <c r="U16" s="320"/>
      <c r="V16" s="321" t="s">
        <v>77</v>
      </c>
      <c r="W16" s="321"/>
      <c r="X16" s="322"/>
      <c r="Y16" s="336"/>
      <c r="Z16" s="336"/>
      <c r="AA16" s="336"/>
      <c r="AB16" s="336"/>
      <c r="AC16" s="337"/>
      <c r="AD16" s="337"/>
      <c r="AE16" s="337"/>
      <c r="AF16" s="287"/>
      <c r="AG16" s="287"/>
      <c r="AH16" s="287"/>
      <c r="AI16" s="287"/>
      <c r="AJ16" s="293"/>
      <c r="AK16" s="293"/>
      <c r="AL16" s="293"/>
      <c r="AM16" s="287"/>
      <c r="AN16" s="287"/>
      <c r="AO16" s="287"/>
      <c r="AP16" s="287"/>
      <c r="AQ16" s="293"/>
      <c r="AR16" s="293"/>
      <c r="AS16" s="293"/>
      <c r="AX16" s="14"/>
      <c r="AY16" s="98"/>
      <c r="AZ16" s="342" t="s">
        <v>48</v>
      </c>
      <c r="BA16" s="342"/>
      <c r="BB16" s="342"/>
      <c r="BC16" s="342"/>
      <c r="BD16" s="342"/>
      <c r="BE16" s="342"/>
      <c r="BF16" s="342"/>
      <c r="BG16" s="342"/>
      <c r="BH16" s="342"/>
      <c r="BI16" s="342"/>
      <c r="BJ16" s="342"/>
      <c r="BL16" s="194"/>
      <c r="BM16" s="7"/>
      <c r="BN16" s="7"/>
      <c r="BO16" s="7"/>
      <c r="BP16" s="7"/>
      <c r="BQ16" s="7"/>
      <c r="BR16" s="7"/>
      <c r="BS16" s="7"/>
      <c r="BT16" s="327"/>
      <c r="BU16" s="327"/>
    </row>
    <row r="17" spans="1:106" ht="21.95" customHeight="1" thickTop="1" thickBot="1">
      <c r="A17" s="194"/>
      <c r="D17" s="428"/>
      <c r="E17" s="428"/>
      <c r="F17" s="428"/>
      <c r="G17" s="428"/>
      <c r="H17" s="428"/>
      <c r="I17" s="428"/>
      <c r="J17" s="428"/>
      <c r="K17" s="318"/>
      <c r="L17" s="318"/>
      <c r="M17" s="318"/>
      <c r="N17" s="318"/>
      <c r="O17" s="293"/>
      <c r="P17" s="293"/>
      <c r="Q17" s="293"/>
      <c r="R17" s="318"/>
      <c r="S17" s="318"/>
      <c r="T17" s="318"/>
      <c r="U17" s="318"/>
      <c r="V17" s="293"/>
      <c r="W17" s="293"/>
      <c r="X17" s="293"/>
      <c r="Y17" s="336"/>
      <c r="Z17" s="336"/>
      <c r="AA17" s="336"/>
      <c r="AB17" s="336"/>
      <c r="AC17" s="337"/>
      <c r="AD17" s="337"/>
      <c r="AE17" s="337"/>
      <c r="AF17" s="287"/>
      <c r="AG17" s="287"/>
      <c r="AH17" s="287"/>
      <c r="AI17" s="287"/>
      <c r="AJ17" s="293"/>
      <c r="AK17" s="293"/>
      <c r="AL17" s="293"/>
      <c r="AM17" s="287"/>
      <c r="AN17" s="287"/>
      <c r="AO17" s="287"/>
      <c r="AP17" s="287"/>
      <c r="AQ17" s="293"/>
      <c r="AR17" s="293"/>
      <c r="AS17" s="293"/>
      <c r="AX17" s="14"/>
      <c r="AY17" s="98"/>
      <c r="AZ17" s="341" t="str">
        <f>IF(SUM(K16:X16)=0,"",SUM(K16:X16))</f>
        <v/>
      </c>
      <c r="BA17" s="341"/>
      <c r="BB17" s="341"/>
      <c r="BC17" s="341"/>
      <c r="BD17" s="341"/>
      <c r="BE17" s="341"/>
      <c r="BF17" s="341"/>
      <c r="BG17" s="341"/>
      <c r="BH17" s="341"/>
      <c r="BI17" s="341"/>
      <c r="BJ17" s="341"/>
      <c r="BL17" s="194"/>
      <c r="BM17" s="7"/>
      <c r="BN17" s="7"/>
      <c r="BO17" s="7"/>
      <c r="BP17" s="328"/>
      <c r="BQ17" s="328"/>
      <c r="BR17" s="7"/>
      <c r="BS17" s="329"/>
      <c r="BT17" s="329"/>
      <c r="BU17" s="329"/>
    </row>
    <row r="18" spans="1:106" ht="21.95" customHeight="1" thickTop="1" thickBot="1">
      <c r="A18" s="194"/>
      <c r="X18" s="6"/>
      <c r="Y18" s="336"/>
      <c r="Z18" s="336"/>
      <c r="AA18" s="336"/>
      <c r="AB18" s="336"/>
      <c r="AC18" s="337"/>
      <c r="AD18" s="337"/>
      <c r="AE18" s="337"/>
      <c r="AF18" s="287"/>
      <c r="AG18" s="287"/>
      <c r="AH18" s="287"/>
      <c r="AI18" s="287"/>
      <c r="AJ18" s="293"/>
      <c r="AK18" s="293"/>
      <c r="AL18" s="293"/>
      <c r="AM18" s="287"/>
      <c r="AN18" s="287"/>
      <c r="AO18" s="287"/>
      <c r="AP18" s="287"/>
      <c r="AQ18" s="293"/>
      <c r="AR18" s="293"/>
      <c r="AS18" s="293"/>
      <c r="AX18" s="14"/>
      <c r="AY18" s="98"/>
      <c r="AZ18" s="332" t="s">
        <v>35</v>
      </c>
      <c r="BA18" s="332"/>
      <c r="BB18" s="332"/>
      <c r="BC18" s="332"/>
      <c r="BD18" s="332"/>
      <c r="BE18" s="332"/>
      <c r="BF18" s="332"/>
      <c r="BG18" s="332"/>
      <c r="BH18" s="332"/>
      <c r="BI18" s="332"/>
      <c r="BJ18" s="332"/>
      <c r="BL18" s="194"/>
      <c r="BP18" s="6"/>
      <c r="BQ18" s="6"/>
      <c r="BR18" s="6"/>
      <c r="BS18" s="6"/>
      <c r="BT18" s="6"/>
      <c r="BU18" s="6"/>
      <c r="CG18" s="34"/>
      <c r="CH18" s="34"/>
      <c r="CI18" s="34"/>
      <c r="CJ18" s="6"/>
      <c r="CK18" s="6"/>
      <c r="CL18" s="6"/>
      <c r="CM18" s="6"/>
      <c r="CN18" s="6"/>
      <c r="CO18" s="6"/>
      <c r="CP18" s="6"/>
      <c r="CQ18" s="6"/>
      <c r="CR18" s="6"/>
      <c r="CS18" s="6"/>
      <c r="CT18" s="34"/>
      <c r="CU18" s="34"/>
      <c r="CV18" s="34"/>
      <c r="CW18" s="6"/>
      <c r="CX18" s="6"/>
      <c r="CY18" s="6"/>
      <c r="CZ18" s="6"/>
      <c r="DA18" s="6"/>
      <c r="DB18" s="6"/>
    </row>
    <row r="19" spans="1:106" ht="21.95" customHeight="1" thickTop="1">
      <c r="A19" s="194"/>
      <c r="Y19" s="318"/>
      <c r="Z19" s="318"/>
      <c r="AA19" s="318"/>
      <c r="AB19" s="318"/>
      <c r="AC19" s="293"/>
      <c r="AD19" s="293"/>
      <c r="AE19" s="293"/>
      <c r="AF19" s="318"/>
      <c r="AG19" s="318"/>
      <c r="AH19" s="318"/>
      <c r="AI19" s="318"/>
      <c r="AJ19" s="293"/>
      <c r="AK19" s="293"/>
      <c r="AL19" s="293"/>
      <c r="AM19" s="318"/>
      <c r="AN19" s="318"/>
      <c r="AO19" s="318"/>
      <c r="AP19" s="318"/>
      <c r="AQ19" s="293"/>
      <c r="AR19" s="293"/>
      <c r="AS19" s="293"/>
      <c r="AX19" s="14"/>
      <c r="AY19" s="98"/>
      <c r="AZ19" s="333" t="str">
        <f>IF(AZ17="","",AZ17*3000)</f>
        <v/>
      </c>
      <c r="BA19" s="333"/>
      <c r="BB19" s="333"/>
      <c r="BC19" s="333"/>
      <c r="BD19" s="333"/>
      <c r="BE19" s="333"/>
      <c r="BF19" s="333"/>
      <c r="BG19" s="333"/>
      <c r="BH19" s="333"/>
      <c r="BI19" s="333"/>
      <c r="BJ19" s="333"/>
      <c r="BL19" s="194"/>
      <c r="BP19" s="6"/>
      <c r="BQ19" s="6"/>
      <c r="BR19" s="6"/>
      <c r="BS19" s="6"/>
      <c r="BT19" s="34"/>
      <c r="BU19" s="34"/>
      <c r="CG19" s="34"/>
      <c r="CH19" s="34"/>
      <c r="CI19" s="34"/>
      <c r="CJ19" s="6"/>
      <c r="CK19" s="6"/>
      <c r="CL19" s="6"/>
      <c r="CM19" s="6"/>
      <c r="CN19" s="6"/>
      <c r="CO19" s="6"/>
      <c r="CP19" s="6"/>
      <c r="CQ19" s="6"/>
      <c r="CR19" s="6"/>
      <c r="CS19" s="6"/>
      <c r="CT19" s="34"/>
      <c r="CU19" s="34"/>
      <c r="CV19" s="34"/>
      <c r="CW19" s="6"/>
      <c r="CX19" s="6"/>
      <c r="CY19" s="6"/>
      <c r="CZ19" s="6"/>
      <c r="DA19" s="6"/>
      <c r="DB19" s="6"/>
    </row>
    <row r="20" spans="1:106" ht="21">
      <c r="A20" s="194"/>
      <c r="D20" s="94" t="s">
        <v>28</v>
      </c>
      <c r="H20" s="6"/>
      <c r="AM20" s="21"/>
      <c r="AN20" s="21"/>
      <c r="AO20" s="21"/>
      <c r="AP20" s="21"/>
      <c r="AQ20" s="21"/>
      <c r="AR20" s="21"/>
      <c r="AS20" s="21"/>
      <c r="BL20" s="194"/>
      <c r="BM20" s="6"/>
      <c r="BN20" s="6"/>
      <c r="BO20" s="6"/>
      <c r="BP20" s="6"/>
      <c r="BQ20" s="6"/>
      <c r="BR20" s="6"/>
      <c r="BS20" s="6"/>
      <c r="BT20" s="34"/>
      <c r="BU20" s="34"/>
      <c r="CG20" s="34"/>
      <c r="CH20" s="34"/>
      <c r="CI20" s="34"/>
      <c r="CJ20" s="6"/>
      <c r="CK20" s="6"/>
      <c r="CL20" s="6"/>
      <c r="CM20" s="6"/>
      <c r="CN20" s="6"/>
      <c r="CO20" s="6"/>
      <c r="CP20" s="6"/>
      <c r="CQ20" s="6"/>
      <c r="CR20" s="6"/>
      <c r="CS20" s="6"/>
      <c r="CT20" s="34"/>
      <c r="CU20" s="34"/>
      <c r="CV20" s="34"/>
      <c r="CW20" s="6"/>
      <c r="CX20" s="6"/>
      <c r="CY20" s="6"/>
      <c r="CZ20" s="6"/>
      <c r="DA20" s="6"/>
      <c r="DB20" s="6"/>
    </row>
    <row r="21" spans="1:106" ht="15" customHeight="1">
      <c r="A21" s="194"/>
      <c r="C21" s="1" t="s">
        <v>53</v>
      </c>
      <c r="AL21" s="35"/>
      <c r="AM21" s="166"/>
      <c r="AN21" s="166"/>
      <c r="AO21" s="166"/>
      <c r="AP21" s="166"/>
      <c r="AQ21" s="166"/>
      <c r="AR21" s="166"/>
      <c r="AS21" s="166"/>
      <c r="AT21" s="35"/>
      <c r="AU21" s="35"/>
      <c r="AV21" s="35"/>
      <c r="AW21" s="35"/>
      <c r="AX21" s="35"/>
      <c r="AY21" s="35"/>
      <c r="AZ21" s="35"/>
      <c r="BA21" s="35"/>
      <c r="BB21" s="35"/>
      <c r="BC21" s="35"/>
      <c r="BD21" s="35"/>
      <c r="BE21" s="35"/>
      <c r="BF21" s="35"/>
      <c r="BG21" s="35"/>
      <c r="BH21" s="35"/>
      <c r="BI21" s="35"/>
      <c r="BL21" s="194"/>
      <c r="BM21" s="6"/>
      <c r="BN21" s="6"/>
      <c r="BO21" s="6"/>
      <c r="BP21" s="6"/>
      <c r="BQ21" s="6"/>
      <c r="BR21" s="6"/>
      <c r="BS21" s="6"/>
      <c r="BT21" s="34"/>
      <c r="BU21" s="34"/>
      <c r="CG21" s="34"/>
      <c r="CH21" s="34"/>
      <c r="CI21" s="34"/>
      <c r="CJ21" s="6"/>
      <c r="CK21" s="6"/>
      <c r="CL21" s="6"/>
      <c r="CM21" s="6"/>
      <c r="CN21" s="6"/>
      <c r="CO21" s="6"/>
      <c r="CP21" s="6"/>
      <c r="CQ21" s="6"/>
      <c r="CR21" s="6"/>
      <c r="CS21" s="6"/>
      <c r="CT21" s="34"/>
      <c r="CU21" s="34"/>
      <c r="CV21" s="34"/>
      <c r="CW21" s="6"/>
      <c r="CX21" s="6"/>
      <c r="CY21" s="6"/>
      <c r="CZ21" s="6"/>
      <c r="DA21" s="6"/>
      <c r="DB21" s="6"/>
    </row>
    <row r="22" spans="1:106" ht="21.95" customHeight="1" thickBot="1">
      <c r="A22" s="194"/>
      <c r="C22" s="1"/>
      <c r="D22" s="295"/>
      <c r="E22" s="295"/>
      <c r="F22" s="295"/>
      <c r="G22" s="295"/>
      <c r="H22" s="295"/>
      <c r="I22" s="295"/>
      <c r="J22" s="295"/>
      <c r="K22" s="296" t="s">
        <v>2217</v>
      </c>
      <c r="L22" s="296"/>
      <c r="M22" s="296"/>
      <c r="N22" s="296"/>
      <c r="O22" s="296"/>
      <c r="P22" s="296"/>
      <c r="Q22" s="296"/>
      <c r="R22" s="296" t="s">
        <v>2218</v>
      </c>
      <c r="S22" s="296"/>
      <c r="T22" s="296"/>
      <c r="U22" s="296"/>
      <c r="V22" s="296"/>
      <c r="W22" s="296"/>
      <c r="X22" s="296"/>
      <c r="Y22" s="303"/>
      <c r="Z22" s="303"/>
      <c r="AA22" s="303"/>
      <c r="AB22" s="303"/>
      <c r="AC22" s="303"/>
      <c r="AD22" s="303"/>
      <c r="AE22" s="303"/>
      <c r="AF22" s="326"/>
      <c r="AG22" s="326"/>
      <c r="AH22" s="326"/>
      <c r="AI22" s="326"/>
      <c r="AJ22" s="326"/>
      <c r="AK22" s="326"/>
      <c r="AL22" s="326"/>
      <c r="AM22" s="305"/>
      <c r="AN22" s="305"/>
      <c r="AO22" s="305"/>
      <c r="AP22" s="305"/>
      <c r="AQ22" s="305"/>
      <c r="AR22" s="305"/>
      <c r="AS22" s="305"/>
      <c r="AT22" s="35"/>
      <c r="AU22" s="35"/>
      <c r="AV22" s="35"/>
      <c r="AW22" s="35"/>
      <c r="AX22" s="35"/>
      <c r="AZ22" s="334" t="s">
        <v>51</v>
      </c>
      <c r="BA22" s="334"/>
      <c r="BB22" s="334"/>
      <c r="BC22" s="334"/>
      <c r="BD22" s="334"/>
      <c r="BE22" s="334"/>
      <c r="BF22" s="334"/>
      <c r="BG22" s="334"/>
      <c r="BH22" s="334"/>
      <c r="BI22" s="334"/>
      <c r="BJ22" s="334"/>
      <c r="BL22" s="194"/>
      <c r="BM22" s="6"/>
      <c r="BN22" s="6"/>
      <c r="BO22" s="6"/>
      <c r="BP22" s="6"/>
      <c r="BQ22" s="6"/>
      <c r="BR22" s="6"/>
      <c r="BS22" s="6"/>
      <c r="BT22" s="6"/>
      <c r="BU22" s="6"/>
    </row>
    <row r="23" spans="1:106" ht="24" customHeight="1" thickTop="1" thickBot="1">
      <c r="A23" s="194"/>
      <c r="C23" s="1"/>
      <c r="D23" s="306" t="s">
        <v>49</v>
      </c>
      <c r="E23" s="307"/>
      <c r="F23" s="307"/>
      <c r="G23" s="307"/>
      <c r="H23" s="307"/>
      <c r="I23" s="307"/>
      <c r="J23" s="307"/>
      <c r="K23" s="279"/>
      <c r="L23" s="280"/>
      <c r="M23" s="280"/>
      <c r="N23" s="280"/>
      <c r="O23" s="280"/>
      <c r="P23" s="316" t="s">
        <v>75</v>
      </c>
      <c r="Q23" s="317"/>
      <c r="R23" s="279"/>
      <c r="S23" s="280"/>
      <c r="T23" s="280"/>
      <c r="U23" s="280"/>
      <c r="V23" s="280"/>
      <c r="W23" s="316" t="s">
        <v>75</v>
      </c>
      <c r="X23" s="317"/>
      <c r="Y23" s="336"/>
      <c r="Z23" s="336"/>
      <c r="AA23" s="336"/>
      <c r="AB23" s="336"/>
      <c r="AC23" s="336"/>
      <c r="AD23" s="325"/>
      <c r="AE23" s="325"/>
      <c r="AF23" s="336"/>
      <c r="AG23" s="336"/>
      <c r="AH23" s="336"/>
      <c r="AI23" s="336"/>
      <c r="AJ23" s="336"/>
      <c r="AK23" s="325"/>
      <c r="AL23" s="325"/>
      <c r="AM23" s="287"/>
      <c r="AN23" s="287"/>
      <c r="AO23" s="287"/>
      <c r="AP23" s="287"/>
      <c r="AQ23" s="287"/>
      <c r="AR23" s="392"/>
      <c r="AS23" s="392"/>
      <c r="AT23" s="35"/>
      <c r="AU23" s="35"/>
      <c r="AV23" s="35"/>
      <c r="AW23" s="35"/>
      <c r="AX23" s="90"/>
      <c r="AY23" s="90"/>
      <c r="AZ23" s="335" t="str">
        <f>IF(SUM(K23:X23)=0,"",SUM(K23:X23)*600)</f>
        <v/>
      </c>
      <c r="BA23" s="335"/>
      <c r="BB23" s="335"/>
      <c r="BC23" s="335"/>
      <c r="BD23" s="335"/>
      <c r="BE23" s="335"/>
      <c r="BF23" s="335"/>
      <c r="BG23" s="335"/>
      <c r="BH23" s="335"/>
      <c r="BI23" s="335"/>
      <c r="BJ23" s="335"/>
      <c r="BL23" s="194"/>
      <c r="BM23" s="6"/>
      <c r="BN23" s="6"/>
      <c r="BO23" s="6"/>
      <c r="BP23" s="6"/>
      <c r="BQ23" s="6"/>
      <c r="BR23" s="6"/>
      <c r="BS23" s="6"/>
      <c r="BT23" s="6"/>
      <c r="BU23" s="6"/>
    </row>
    <row r="24" spans="1:106" ht="24" customHeight="1" thickTop="1">
      <c r="A24" s="194"/>
      <c r="D24" s="306" t="s">
        <v>50</v>
      </c>
      <c r="E24" s="307"/>
      <c r="F24" s="307"/>
      <c r="G24" s="307"/>
      <c r="H24" s="307"/>
      <c r="I24" s="307"/>
      <c r="J24" s="307"/>
      <c r="K24" s="279"/>
      <c r="L24" s="280"/>
      <c r="M24" s="280"/>
      <c r="N24" s="280"/>
      <c r="O24" s="280"/>
      <c r="P24" s="316" t="s">
        <v>75</v>
      </c>
      <c r="Q24" s="317"/>
      <c r="R24" s="279"/>
      <c r="S24" s="280"/>
      <c r="T24" s="280"/>
      <c r="U24" s="280"/>
      <c r="V24" s="280"/>
      <c r="W24" s="316" t="s">
        <v>75</v>
      </c>
      <c r="X24" s="317"/>
      <c r="Y24" s="336"/>
      <c r="Z24" s="336"/>
      <c r="AA24" s="336"/>
      <c r="AB24" s="336"/>
      <c r="AC24" s="336"/>
      <c r="AD24" s="325"/>
      <c r="AE24" s="325"/>
      <c r="AF24" s="336"/>
      <c r="AG24" s="336"/>
      <c r="AH24" s="336"/>
      <c r="AI24" s="336"/>
      <c r="AJ24" s="336"/>
      <c r="AK24" s="325"/>
      <c r="AL24" s="325"/>
      <c r="AM24" s="287"/>
      <c r="AN24" s="287"/>
      <c r="AO24" s="287"/>
      <c r="AP24" s="287"/>
      <c r="AQ24" s="287"/>
      <c r="AR24" s="392"/>
      <c r="AS24" s="392"/>
      <c r="AZ24" s="335" t="str">
        <f>IF(SUM(K24:X24)=0,"",SUM(K24:X24)*550)</f>
        <v/>
      </c>
      <c r="BA24" s="335"/>
      <c r="BB24" s="335"/>
      <c r="BC24" s="335"/>
      <c r="BD24" s="335"/>
      <c r="BE24" s="335"/>
      <c r="BF24" s="335"/>
      <c r="BG24" s="335"/>
      <c r="BH24" s="335"/>
      <c r="BI24" s="335"/>
      <c r="BJ24" s="335"/>
      <c r="BL24" s="194"/>
    </row>
    <row r="25" spans="1:106" ht="16.5" customHeight="1">
      <c r="A25" s="194"/>
      <c r="D25" s="28"/>
      <c r="E25" s="28"/>
      <c r="F25" s="28"/>
      <c r="G25" s="28"/>
      <c r="H25" s="28"/>
      <c r="I25" s="28"/>
      <c r="J25" s="28"/>
      <c r="K25" s="37"/>
      <c r="L25" s="37"/>
      <c r="M25" s="37"/>
      <c r="N25" s="37"/>
      <c r="O25" s="37"/>
      <c r="P25" s="37"/>
      <c r="Q25" s="37"/>
      <c r="R25" s="37"/>
      <c r="S25" s="37"/>
      <c r="T25" s="37"/>
      <c r="U25" s="37"/>
      <c r="V25" s="37"/>
      <c r="W25" s="37"/>
      <c r="X25" s="37"/>
      <c r="Y25" s="96"/>
      <c r="Z25" s="96"/>
      <c r="AA25" s="96"/>
      <c r="AB25" s="96"/>
      <c r="AC25" s="96"/>
      <c r="AD25" s="96"/>
      <c r="AE25" s="96"/>
      <c r="AF25" s="96"/>
      <c r="AG25" s="96"/>
      <c r="AH25" s="96"/>
      <c r="AI25" s="96"/>
      <c r="AJ25" s="96"/>
      <c r="AK25" s="96"/>
      <c r="AL25" s="96"/>
      <c r="AM25" s="96"/>
      <c r="AN25" s="96"/>
      <c r="AO25" s="96"/>
      <c r="AP25" s="96"/>
      <c r="AQ25" s="96"/>
      <c r="AR25" s="96"/>
      <c r="AS25" s="96"/>
      <c r="AT25" s="36"/>
      <c r="BL25" s="194"/>
    </row>
    <row r="26" spans="1:106" ht="24" customHeight="1">
      <c r="A26" s="194"/>
      <c r="C26" s="3" t="s">
        <v>52</v>
      </c>
      <c r="D26" s="38"/>
      <c r="E26" s="38"/>
      <c r="F26" s="38"/>
      <c r="G26" s="38"/>
      <c r="H26" s="38"/>
      <c r="I26" s="38"/>
      <c r="J26" s="38"/>
      <c r="K26" s="39"/>
      <c r="L26" s="39"/>
      <c r="M26" s="39"/>
      <c r="N26" s="39"/>
      <c r="O26" s="39"/>
      <c r="P26" s="39"/>
      <c r="Q26" s="39"/>
      <c r="R26" s="39"/>
      <c r="S26" s="39"/>
      <c r="T26" s="39"/>
      <c r="U26" s="39"/>
      <c r="V26" s="39"/>
      <c r="W26" s="39"/>
      <c r="X26" s="39"/>
      <c r="Y26" s="39"/>
      <c r="Z26" s="39"/>
      <c r="AA26" s="39"/>
      <c r="AB26" s="39"/>
      <c r="AC26" s="39"/>
      <c r="AD26" s="39"/>
      <c r="AE26" s="39"/>
      <c r="AF26" s="39"/>
      <c r="AG26" s="39"/>
      <c r="AH26" s="39"/>
      <c r="AI26" s="39"/>
      <c r="AJ26" s="39"/>
      <c r="AK26" s="39"/>
      <c r="AL26" s="39"/>
      <c r="AM26" s="39"/>
      <c r="AN26" s="39"/>
      <c r="AO26" s="39"/>
      <c r="AP26" s="39"/>
      <c r="AQ26" s="39"/>
      <c r="AR26" s="39"/>
      <c r="AS26" s="39"/>
      <c r="AT26" s="36"/>
      <c r="BL26" s="194"/>
    </row>
    <row r="27" spans="1:106">
      <c r="A27" s="194"/>
      <c r="D27" s="91" t="s">
        <v>23</v>
      </c>
      <c r="E27" s="91"/>
      <c r="F27" s="91"/>
      <c r="BL27" s="194"/>
    </row>
    <row r="28" spans="1:106">
      <c r="A28" s="194"/>
      <c r="D28" s="91" t="s">
        <v>118</v>
      </c>
      <c r="E28" s="91"/>
      <c r="F28" s="91"/>
      <c r="BL28" s="194"/>
    </row>
    <row r="29" spans="1:106">
      <c r="A29" s="194"/>
      <c r="C29" s="6"/>
      <c r="D29" s="92" t="s">
        <v>119</v>
      </c>
      <c r="E29" s="93"/>
      <c r="F29" s="93"/>
      <c r="G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BL29" s="194"/>
    </row>
    <row r="30" spans="1:106" ht="19.5" customHeight="1">
      <c r="A30" s="194"/>
      <c r="C30" s="6"/>
      <c r="D30" s="6"/>
      <c r="E30" s="9"/>
      <c r="F30" s="20" t="s">
        <v>55</v>
      </c>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BL30" s="194"/>
    </row>
    <row r="31" spans="1:106" ht="24" customHeight="1">
      <c r="A31" s="194"/>
      <c r="C31" s="6"/>
      <c r="D31" s="6"/>
      <c r="E31" s="9"/>
      <c r="F31" s="297"/>
      <c r="G31" s="298"/>
      <c r="H31" s="299"/>
      <c r="I31" s="300" t="s">
        <v>44</v>
      </c>
      <c r="J31" s="301"/>
      <c r="K31" s="301"/>
      <c r="L31" s="301"/>
      <c r="M31" s="301"/>
      <c r="N31" s="301"/>
      <c r="O31" s="301"/>
      <c r="P31" s="301"/>
      <c r="Q31" s="301"/>
      <c r="R31" s="301"/>
      <c r="S31" s="301"/>
      <c r="T31" s="301"/>
      <c r="U31" s="301"/>
      <c r="V31" s="301"/>
      <c r="W31" s="301"/>
      <c r="X31" s="301"/>
      <c r="Y31" s="301"/>
      <c r="Z31" s="301"/>
      <c r="AA31" s="301"/>
      <c r="AB31" s="301"/>
      <c r="AC31" s="301"/>
      <c r="AD31" s="301"/>
      <c r="AE31" s="301"/>
      <c r="AF31" s="301"/>
      <c r="AG31" s="302"/>
      <c r="AK31" s="297"/>
      <c r="AL31" s="298"/>
      <c r="AM31" s="298"/>
      <c r="AN31" s="300" t="s">
        <v>58</v>
      </c>
      <c r="AO31" s="308"/>
      <c r="AP31" s="308"/>
      <c r="AQ31" s="308"/>
      <c r="AR31" s="308"/>
      <c r="AS31" s="308"/>
      <c r="AT31" s="308"/>
      <c r="AU31" s="308"/>
      <c r="AV31" s="308"/>
      <c r="AW31" s="308"/>
      <c r="AX31" s="308"/>
      <c r="AY31" s="308"/>
      <c r="AZ31" s="308"/>
      <c r="BA31" s="308"/>
      <c r="BB31" s="308"/>
      <c r="BC31" s="308"/>
      <c r="BD31" s="308"/>
      <c r="BE31" s="308"/>
      <c r="BF31" s="308"/>
      <c r="BG31" s="308"/>
      <c r="BH31" s="308"/>
      <c r="BI31" s="309"/>
      <c r="BL31" s="194"/>
    </row>
    <row r="32" spans="1:106" ht="22.5" customHeight="1">
      <c r="A32" s="194"/>
      <c r="C32" s="6"/>
      <c r="D32" s="6"/>
      <c r="E32" s="9"/>
      <c r="F32" s="6"/>
      <c r="G32" s="6"/>
      <c r="I32" s="313" t="s">
        <v>29</v>
      </c>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5"/>
      <c r="AN32" s="310"/>
      <c r="AO32" s="311"/>
      <c r="AP32" s="311"/>
      <c r="AQ32" s="311"/>
      <c r="AR32" s="311"/>
      <c r="AS32" s="311"/>
      <c r="AT32" s="311"/>
      <c r="AU32" s="311"/>
      <c r="AV32" s="311"/>
      <c r="AW32" s="311"/>
      <c r="AX32" s="311"/>
      <c r="AY32" s="311"/>
      <c r="AZ32" s="311"/>
      <c r="BA32" s="311"/>
      <c r="BB32" s="311"/>
      <c r="BC32" s="311"/>
      <c r="BD32" s="311"/>
      <c r="BE32" s="311"/>
      <c r="BF32" s="311"/>
      <c r="BG32" s="311"/>
      <c r="BH32" s="311"/>
      <c r="BI32" s="312"/>
      <c r="BL32" s="194"/>
    </row>
    <row r="33" spans="1:73" s="21" customFormat="1" ht="13.5" customHeight="1">
      <c r="A33" s="197"/>
      <c r="D33" s="25"/>
      <c r="E33" s="25"/>
      <c r="F33" s="25"/>
      <c r="G33" s="25"/>
      <c r="H33" s="25"/>
      <c r="I33" s="25"/>
      <c r="J33" s="25"/>
      <c r="K33" s="25"/>
      <c r="L33" s="65"/>
      <c r="M33" s="65"/>
      <c r="N33" s="65"/>
      <c r="O33" s="65"/>
      <c r="P33" s="65"/>
      <c r="Q33" s="65"/>
      <c r="R33" s="65"/>
      <c r="S33" s="65"/>
      <c r="T33" s="65"/>
      <c r="U33" s="65"/>
      <c r="V33" s="65"/>
      <c r="W33" s="65"/>
      <c r="X33" s="65"/>
      <c r="Y33" s="65"/>
      <c r="Z33" s="65"/>
      <c r="AA33" s="65"/>
      <c r="AB33" s="65"/>
      <c r="AC33" s="65"/>
      <c r="AD33" s="65"/>
      <c r="AE33" s="65"/>
      <c r="AF33" s="65"/>
      <c r="AG33" s="65"/>
      <c r="AH33" s="97"/>
      <c r="AI33" s="97"/>
      <c r="AJ33" s="97"/>
      <c r="AK33" s="97"/>
      <c r="AL33" s="97"/>
      <c r="AM33" s="97"/>
      <c r="AN33" s="97"/>
      <c r="AO33" s="97"/>
      <c r="AP33" s="97"/>
      <c r="AQ33" s="97"/>
      <c r="AR33" s="97"/>
      <c r="AS33" s="97"/>
      <c r="AT33" s="97"/>
      <c r="BL33" s="197"/>
    </row>
    <row r="34" spans="1:73" ht="21.95" customHeight="1" thickBot="1">
      <c r="A34" s="194"/>
      <c r="D34" s="295"/>
      <c r="E34" s="295"/>
      <c r="F34" s="295"/>
      <c r="G34" s="295"/>
      <c r="H34" s="295"/>
      <c r="I34" s="295"/>
      <c r="J34" s="295"/>
      <c r="K34" s="296" t="s">
        <v>2217</v>
      </c>
      <c r="L34" s="296"/>
      <c r="M34" s="296"/>
      <c r="N34" s="296"/>
      <c r="O34" s="296"/>
      <c r="P34" s="296"/>
      <c r="Q34" s="296"/>
      <c r="R34" s="296" t="s">
        <v>2218</v>
      </c>
      <c r="S34" s="296"/>
      <c r="T34" s="296"/>
      <c r="U34" s="296"/>
      <c r="V34" s="296"/>
      <c r="W34" s="296"/>
      <c r="X34" s="296"/>
      <c r="Y34" s="304"/>
      <c r="Z34" s="304"/>
      <c r="AA34" s="304"/>
      <c r="AB34" s="304"/>
      <c r="AC34" s="304"/>
      <c r="AD34" s="304"/>
      <c r="AE34" s="304"/>
      <c r="AF34" s="217"/>
      <c r="AG34" s="185"/>
      <c r="AH34" s="185"/>
      <c r="AI34" s="185"/>
      <c r="AJ34" s="185"/>
      <c r="AK34" s="185"/>
      <c r="AL34" s="185"/>
      <c r="AT34" s="35"/>
      <c r="AU34" s="35"/>
      <c r="AV34" s="35"/>
      <c r="AW34" s="35"/>
      <c r="AX34" s="35"/>
      <c r="AZ34" s="330" t="s">
        <v>56</v>
      </c>
      <c r="BA34" s="330"/>
      <c r="BB34" s="330"/>
      <c r="BC34" s="330"/>
      <c r="BD34" s="330"/>
      <c r="BE34" s="330"/>
      <c r="BF34" s="330"/>
      <c r="BG34" s="330"/>
      <c r="BH34" s="330"/>
      <c r="BI34" s="330"/>
      <c r="BJ34" s="330"/>
      <c r="BL34" s="194"/>
    </row>
    <row r="35" spans="1:73" ht="21.95" customHeight="1" thickTop="1">
      <c r="A35" s="194"/>
      <c r="D35" s="241" t="s">
        <v>4</v>
      </c>
      <c r="E35" s="242"/>
      <c r="F35" s="242"/>
      <c r="G35" s="242"/>
      <c r="H35" s="242"/>
      <c r="I35" s="242"/>
      <c r="J35" s="242"/>
      <c r="K35" s="294"/>
      <c r="L35" s="294"/>
      <c r="M35" s="294"/>
      <c r="N35" s="294"/>
      <c r="O35" s="294"/>
      <c r="P35" s="294"/>
      <c r="Q35" s="294"/>
      <c r="R35" s="289" t="str">
        <f>IF(K37=0,"",K37)</f>
        <v/>
      </c>
      <c r="S35" s="290"/>
      <c r="T35" s="290"/>
      <c r="U35" s="290"/>
      <c r="V35" s="290"/>
      <c r="W35" s="291" t="s">
        <v>75</v>
      </c>
      <c r="X35" s="292"/>
      <c r="Y35" s="287"/>
      <c r="Z35" s="287"/>
      <c r="AA35" s="287"/>
      <c r="AB35" s="287"/>
      <c r="AC35" s="287"/>
      <c r="AD35" s="288"/>
      <c r="AE35" s="288"/>
      <c r="AF35" s="216"/>
      <c r="AG35" s="186"/>
      <c r="AH35" s="186"/>
      <c r="AI35" s="186"/>
      <c r="AJ35" s="186"/>
      <c r="AK35" s="188"/>
      <c r="AL35" s="188"/>
      <c r="AT35" s="35"/>
      <c r="AU35" s="35"/>
      <c r="AV35" s="35"/>
      <c r="AW35" s="35"/>
      <c r="AX35" s="35"/>
      <c r="AZ35" s="331" t="str">
        <f>IF(AND(F31="",AK31=""),"",IF(F31="○",IF(AK31="○","どちらか１つに○",IF(SUM(K37:Q37)&lt;=0,"",3800*SUM(K37:Q37)+10000*BN37)),IF(AK31="○",IF(SUM(K37:Q37)&lt;=0,"",7000*SUM(K37:Q37)))))</f>
        <v/>
      </c>
      <c r="BA35" s="331"/>
      <c r="BB35" s="331"/>
      <c r="BC35" s="331"/>
      <c r="BD35" s="331"/>
      <c r="BE35" s="331"/>
      <c r="BF35" s="331"/>
      <c r="BG35" s="331"/>
      <c r="BH35" s="331"/>
      <c r="BI35" s="331"/>
      <c r="BJ35" s="331"/>
      <c r="BL35" s="194"/>
    </row>
    <row r="36" spans="1:73" ht="21.95" customHeight="1">
      <c r="A36" s="194"/>
      <c r="D36" s="241" t="s">
        <v>5</v>
      </c>
      <c r="E36" s="242"/>
      <c r="F36" s="242"/>
      <c r="G36" s="242"/>
      <c r="H36" s="242"/>
      <c r="I36" s="242"/>
      <c r="J36" s="242"/>
      <c r="K36" s="289" t="str">
        <f>IF(K37=0,"",K37)</f>
        <v/>
      </c>
      <c r="L36" s="290"/>
      <c r="M36" s="290"/>
      <c r="N36" s="290"/>
      <c r="O36" s="290"/>
      <c r="P36" s="291" t="s">
        <v>75</v>
      </c>
      <c r="Q36" s="292"/>
      <c r="R36" s="283"/>
      <c r="S36" s="284"/>
      <c r="T36" s="284"/>
      <c r="U36" s="284"/>
      <c r="V36" s="284"/>
      <c r="W36" s="285"/>
      <c r="X36" s="286"/>
      <c r="Y36" s="287"/>
      <c r="Z36" s="287"/>
      <c r="AA36" s="287"/>
      <c r="AB36" s="287"/>
      <c r="AC36" s="287"/>
      <c r="AD36" s="288"/>
      <c r="AE36" s="288"/>
      <c r="AF36" s="218"/>
      <c r="AG36" s="183"/>
      <c r="AH36" s="183"/>
      <c r="AI36" s="183"/>
      <c r="AJ36" s="183"/>
      <c r="AK36" s="44" t="s">
        <v>116</v>
      </c>
      <c r="AL36" s="183"/>
      <c r="BL36" s="194"/>
    </row>
    <row r="37" spans="1:73" ht="21.95" customHeight="1">
      <c r="A37" s="194"/>
      <c r="D37" s="241" t="s">
        <v>54</v>
      </c>
      <c r="E37" s="242"/>
      <c r="F37" s="242"/>
      <c r="G37" s="242"/>
      <c r="H37" s="242"/>
      <c r="I37" s="242"/>
      <c r="J37" s="242"/>
      <c r="K37" s="279" t="str">
        <f>IF(SUM(K38:O40)=0,"",SUM(K38:O40))</f>
        <v/>
      </c>
      <c r="L37" s="280"/>
      <c r="M37" s="280"/>
      <c r="N37" s="280"/>
      <c r="O37" s="280"/>
      <c r="P37" s="281" t="s">
        <v>76</v>
      </c>
      <c r="Q37" s="282"/>
      <c r="R37" s="283"/>
      <c r="S37" s="284"/>
      <c r="T37" s="284"/>
      <c r="U37" s="284"/>
      <c r="V37" s="284"/>
      <c r="W37" s="285"/>
      <c r="X37" s="286"/>
      <c r="Y37" s="287"/>
      <c r="Z37" s="287"/>
      <c r="AA37" s="287"/>
      <c r="AB37" s="287"/>
      <c r="AC37" s="287"/>
      <c r="AD37" s="288"/>
      <c r="AE37" s="288"/>
      <c r="AF37" s="218"/>
      <c r="AG37" s="183"/>
      <c r="AH37" s="183"/>
      <c r="AI37" s="183"/>
      <c r="AJ37" s="183"/>
      <c r="AK37" s="231"/>
      <c r="AL37" s="232"/>
      <c r="AM37" s="232"/>
      <c r="AN37" s="232"/>
      <c r="AO37" s="232"/>
      <c r="AP37" s="232"/>
      <c r="AQ37" s="232"/>
      <c r="AR37" s="232"/>
      <c r="AS37" s="232"/>
      <c r="AT37" s="232"/>
      <c r="AU37" s="232"/>
      <c r="AV37" s="232"/>
      <c r="AW37" s="232"/>
      <c r="AX37" s="232"/>
      <c r="AY37" s="232"/>
      <c r="AZ37" s="232"/>
      <c r="BA37" s="232"/>
      <c r="BB37" s="232"/>
      <c r="BC37" s="232"/>
      <c r="BD37" s="232"/>
      <c r="BE37" s="232"/>
      <c r="BF37" s="232"/>
      <c r="BG37" s="232"/>
      <c r="BH37" s="232"/>
      <c r="BI37" s="232"/>
      <c r="BJ37" s="233"/>
      <c r="BL37" s="194"/>
      <c r="BN37" s="24">
        <f>COUNTIF(K37:AL37,"&gt;0")</f>
        <v>0</v>
      </c>
    </row>
    <row r="38" spans="1:73" s="44" customFormat="1" ht="21.95" customHeight="1">
      <c r="A38" s="194"/>
      <c r="D38" s="264" t="s">
        <v>112</v>
      </c>
      <c r="E38" s="265"/>
      <c r="F38" s="243" t="s">
        <v>113</v>
      </c>
      <c r="G38" s="244"/>
      <c r="H38" s="244"/>
      <c r="I38" s="244"/>
      <c r="J38" s="245"/>
      <c r="K38" s="260"/>
      <c r="L38" s="261"/>
      <c r="M38" s="261"/>
      <c r="N38" s="261"/>
      <c r="O38" s="261"/>
      <c r="P38" s="262" t="s">
        <v>76</v>
      </c>
      <c r="Q38" s="263"/>
      <c r="R38" s="272" t="s">
        <v>115</v>
      </c>
      <c r="S38" s="273"/>
      <c r="T38" s="273"/>
      <c r="U38" s="273"/>
      <c r="V38" s="273"/>
      <c r="W38" s="273"/>
      <c r="X38" s="274"/>
      <c r="Y38" s="270"/>
      <c r="Z38" s="271"/>
      <c r="AA38" s="271"/>
      <c r="AB38" s="271"/>
      <c r="AC38" s="271"/>
      <c r="AD38" s="271"/>
      <c r="AE38" s="271"/>
      <c r="AK38" s="234"/>
      <c r="AL38" s="235"/>
      <c r="AM38" s="235"/>
      <c r="AN38" s="235"/>
      <c r="AO38" s="235"/>
      <c r="AP38" s="235"/>
      <c r="AQ38" s="235"/>
      <c r="AR38" s="235"/>
      <c r="AS38" s="235"/>
      <c r="AT38" s="235"/>
      <c r="AU38" s="235"/>
      <c r="AV38" s="235"/>
      <c r="AW38" s="235"/>
      <c r="AX38" s="235"/>
      <c r="AY38" s="235"/>
      <c r="AZ38" s="235"/>
      <c r="BA38" s="235"/>
      <c r="BB38" s="235"/>
      <c r="BC38" s="235"/>
      <c r="BD38" s="235"/>
      <c r="BE38" s="235"/>
      <c r="BF38" s="235"/>
      <c r="BG38" s="235"/>
      <c r="BH38" s="235"/>
      <c r="BI38" s="235"/>
      <c r="BJ38" s="236"/>
      <c r="BL38" s="194"/>
      <c r="BN38" s="24"/>
    </row>
    <row r="39" spans="1:73" s="44" customFormat="1" ht="21.95" customHeight="1">
      <c r="A39" s="194"/>
      <c r="D39" s="266"/>
      <c r="E39" s="267"/>
      <c r="F39" s="246" t="s">
        <v>143</v>
      </c>
      <c r="G39" s="247"/>
      <c r="H39" s="247"/>
      <c r="I39" s="247"/>
      <c r="J39" s="248"/>
      <c r="K39" s="256"/>
      <c r="L39" s="257"/>
      <c r="M39" s="257"/>
      <c r="N39" s="257"/>
      <c r="O39" s="257"/>
      <c r="P39" s="258" t="s">
        <v>76</v>
      </c>
      <c r="Q39" s="259"/>
      <c r="R39" s="270"/>
      <c r="S39" s="271"/>
      <c r="T39" s="271"/>
      <c r="U39" s="271"/>
      <c r="V39" s="271"/>
      <c r="W39" s="271"/>
      <c r="X39" s="275"/>
      <c r="Y39" s="270"/>
      <c r="Z39" s="271"/>
      <c r="AA39" s="271"/>
      <c r="AB39" s="271"/>
      <c r="AC39" s="271"/>
      <c r="AD39" s="271"/>
      <c r="AE39" s="271"/>
      <c r="AK39" s="234"/>
      <c r="AL39" s="235"/>
      <c r="AM39" s="235"/>
      <c r="AN39" s="235"/>
      <c r="AO39" s="235"/>
      <c r="AP39" s="235"/>
      <c r="AQ39" s="235"/>
      <c r="AR39" s="235"/>
      <c r="AS39" s="235"/>
      <c r="AT39" s="235"/>
      <c r="AU39" s="235"/>
      <c r="AV39" s="235"/>
      <c r="AW39" s="235"/>
      <c r="AX39" s="235"/>
      <c r="AY39" s="235"/>
      <c r="AZ39" s="235"/>
      <c r="BA39" s="235"/>
      <c r="BB39" s="235"/>
      <c r="BC39" s="235"/>
      <c r="BD39" s="235"/>
      <c r="BE39" s="235"/>
      <c r="BF39" s="235"/>
      <c r="BG39" s="235"/>
      <c r="BH39" s="235"/>
      <c r="BI39" s="235"/>
      <c r="BJ39" s="236"/>
      <c r="BL39" s="194"/>
      <c r="BN39" s="24"/>
    </row>
    <row r="40" spans="1:73" s="44" customFormat="1" ht="21.95" customHeight="1">
      <c r="A40" s="194"/>
      <c r="D40" s="268"/>
      <c r="E40" s="269"/>
      <c r="F40" s="249" t="s">
        <v>114</v>
      </c>
      <c r="G40" s="250"/>
      <c r="H40" s="250"/>
      <c r="I40" s="250"/>
      <c r="J40" s="251"/>
      <c r="K40" s="252"/>
      <c r="L40" s="253"/>
      <c r="M40" s="253"/>
      <c r="N40" s="253"/>
      <c r="O40" s="253"/>
      <c r="P40" s="254" t="s">
        <v>76</v>
      </c>
      <c r="Q40" s="255"/>
      <c r="R40" s="276"/>
      <c r="S40" s="277"/>
      <c r="T40" s="277"/>
      <c r="U40" s="277"/>
      <c r="V40" s="277"/>
      <c r="W40" s="277"/>
      <c r="X40" s="278"/>
      <c r="Y40" s="270"/>
      <c r="Z40" s="271"/>
      <c r="AA40" s="271"/>
      <c r="AB40" s="271"/>
      <c r="AC40" s="271"/>
      <c r="AD40" s="271"/>
      <c r="AE40" s="271"/>
      <c r="AK40" s="234"/>
      <c r="AL40" s="235"/>
      <c r="AM40" s="235"/>
      <c r="AN40" s="235"/>
      <c r="AO40" s="235"/>
      <c r="AP40" s="235"/>
      <c r="AQ40" s="235"/>
      <c r="AR40" s="235"/>
      <c r="AS40" s="235"/>
      <c r="AT40" s="235"/>
      <c r="AU40" s="235"/>
      <c r="AV40" s="235"/>
      <c r="AW40" s="235"/>
      <c r="AX40" s="235"/>
      <c r="AY40" s="235"/>
      <c r="AZ40" s="235"/>
      <c r="BA40" s="235"/>
      <c r="BB40" s="235"/>
      <c r="BC40" s="235"/>
      <c r="BD40" s="235"/>
      <c r="BE40" s="235"/>
      <c r="BF40" s="235"/>
      <c r="BG40" s="235"/>
      <c r="BH40" s="235"/>
      <c r="BI40" s="235"/>
      <c r="BJ40" s="236"/>
      <c r="BL40" s="194"/>
      <c r="BN40" s="24"/>
    </row>
    <row r="41" spans="1:73" ht="5.25" customHeight="1">
      <c r="A41" s="194"/>
      <c r="AK41" s="234"/>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6"/>
      <c r="BL41" s="194"/>
      <c r="BM41" s="6"/>
      <c r="BN41" s="6"/>
      <c r="BO41" s="6"/>
      <c r="BP41" s="6"/>
      <c r="BQ41" s="6"/>
      <c r="BR41" s="6"/>
      <c r="BS41" s="6"/>
      <c r="BT41" s="6"/>
      <c r="BU41" s="6"/>
    </row>
    <row r="42" spans="1:73">
      <c r="A42" s="194"/>
      <c r="C42" s="6"/>
      <c r="D42" s="11"/>
      <c r="E42" s="87" t="s">
        <v>7</v>
      </c>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234"/>
      <c r="AL42" s="235"/>
      <c r="AM42" s="235"/>
      <c r="AN42" s="235"/>
      <c r="AO42" s="235"/>
      <c r="AP42" s="235"/>
      <c r="AQ42" s="235"/>
      <c r="AR42" s="235"/>
      <c r="AS42" s="235"/>
      <c r="AT42" s="235"/>
      <c r="AU42" s="235"/>
      <c r="AV42" s="235"/>
      <c r="AW42" s="235"/>
      <c r="AX42" s="235"/>
      <c r="AY42" s="235"/>
      <c r="AZ42" s="235"/>
      <c r="BA42" s="235"/>
      <c r="BB42" s="235"/>
      <c r="BC42" s="235"/>
      <c r="BD42" s="235"/>
      <c r="BE42" s="235"/>
      <c r="BF42" s="235"/>
      <c r="BG42" s="235"/>
      <c r="BH42" s="235"/>
      <c r="BI42" s="235"/>
      <c r="BJ42" s="236"/>
      <c r="BK42" s="68"/>
      <c r="BL42" s="194"/>
    </row>
    <row r="43" spans="1:73" ht="7.5" customHeight="1" thickBot="1">
      <c r="A43" s="194"/>
      <c r="B43" s="2"/>
      <c r="C43" s="2"/>
      <c r="D43" s="10"/>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6"/>
      <c r="AJ43" s="6"/>
      <c r="AK43" s="234"/>
      <c r="AL43" s="235"/>
      <c r="AM43" s="235"/>
      <c r="AN43" s="235"/>
      <c r="AO43" s="235"/>
      <c r="AP43" s="235"/>
      <c r="AQ43" s="235"/>
      <c r="AR43" s="235"/>
      <c r="AS43" s="235"/>
      <c r="AT43" s="235"/>
      <c r="AU43" s="235"/>
      <c r="AV43" s="235"/>
      <c r="AW43" s="235"/>
      <c r="AX43" s="235"/>
      <c r="AY43" s="235"/>
      <c r="AZ43" s="235"/>
      <c r="BA43" s="235"/>
      <c r="BB43" s="235"/>
      <c r="BC43" s="235"/>
      <c r="BD43" s="235"/>
      <c r="BE43" s="235"/>
      <c r="BF43" s="235"/>
      <c r="BG43" s="235"/>
      <c r="BH43" s="235"/>
      <c r="BI43" s="235"/>
      <c r="BJ43" s="236"/>
      <c r="BK43" s="68"/>
      <c r="BL43" s="194"/>
    </row>
    <row r="44" spans="1:73" ht="3.75" customHeight="1" thickTop="1">
      <c r="A44" s="194"/>
      <c r="B44" s="18"/>
      <c r="C44" s="18"/>
      <c r="D44" s="19"/>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6"/>
      <c r="AJ44" s="6"/>
      <c r="AK44" s="234"/>
      <c r="AL44" s="235"/>
      <c r="AM44" s="235"/>
      <c r="AN44" s="235"/>
      <c r="AO44" s="235"/>
      <c r="AP44" s="235"/>
      <c r="AQ44" s="235"/>
      <c r="AR44" s="235"/>
      <c r="AS44" s="235"/>
      <c r="AT44" s="235"/>
      <c r="AU44" s="235"/>
      <c r="AV44" s="235"/>
      <c r="AW44" s="235"/>
      <c r="AX44" s="235"/>
      <c r="AY44" s="235"/>
      <c r="AZ44" s="235"/>
      <c r="BA44" s="235"/>
      <c r="BB44" s="235"/>
      <c r="BC44" s="235"/>
      <c r="BD44" s="235"/>
      <c r="BE44" s="235"/>
      <c r="BF44" s="235"/>
      <c r="BG44" s="235"/>
      <c r="BH44" s="235"/>
      <c r="BI44" s="235"/>
      <c r="BJ44" s="236"/>
      <c r="BK44" s="68"/>
      <c r="BL44" s="194"/>
    </row>
    <row r="45" spans="1:73" ht="13.5" customHeight="1">
      <c r="A45" s="194"/>
      <c r="C45" s="6"/>
      <c r="D45" s="6"/>
      <c r="E45" s="6"/>
      <c r="F45" s="240" t="s">
        <v>111</v>
      </c>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6"/>
      <c r="AJ45" s="6"/>
      <c r="AK45" s="234"/>
      <c r="AL45" s="235"/>
      <c r="AM45" s="235"/>
      <c r="AN45" s="235"/>
      <c r="AO45" s="235"/>
      <c r="AP45" s="235"/>
      <c r="AQ45" s="235"/>
      <c r="AR45" s="235"/>
      <c r="AS45" s="235"/>
      <c r="AT45" s="235"/>
      <c r="AU45" s="235"/>
      <c r="AV45" s="235"/>
      <c r="AW45" s="235"/>
      <c r="AX45" s="235"/>
      <c r="AY45" s="235"/>
      <c r="AZ45" s="235"/>
      <c r="BA45" s="235"/>
      <c r="BB45" s="235"/>
      <c r="BC45" s="235"/>
      <c r="BD45" s="235"/>
      <c r="BE45" s="235"/>
      <c r="BF45" s="235"/>
      <c r="BG45" s="235"/>
      <c r="BH45" s="235"/>
      <c r="BI45" s="235"/>
      <c r="BJ45" s="236"/>
      <c r="BL45" s="194"/>
    </row>
    <row r="46" spans="1:73" ht="11.25" customHeight="1">
      <c r="A46" s="194"/>
      <c r="C46" s="6"/>
      <c r="D46" s="6"/>
      <c r="E46" s="6"/>
      <c r="H46" s="13"/>
      <c r="I46" s="88" t="s">
        <v>21</v>
      </c>
      <c r="J46" s="86"/>
      <c r="K46" s="86"/>
      <c r="L46" s="13"/>
      <c r="M46" s="13"/>
      <c r="N46" s="13"/>
      <c r="O46" s="13"/>
      <c r="P46" s="13"/>
      <c r="Q46" s="13"/>
      <c r="R46" s="13"/>
      <c r="S46" s="13"/>
      <c r="T46" s="13"/>
      <c r="U46" s="13"/>
      <c r="V46" s="13"/>
      <c r="W46" s="13"/>
      <c r="X46" s="13"/>
      <c r="Y46" s="13"/>
      <c r="Z46" s="13"/>
      <c r="AA46" s="13"/>
      <c r="AB46" s="13"/>
      <c r="AC46" s="13"/>
      <c r="AD46" s="13"/>
      <c r="AE46" s="13"/>
      <c r="AF46" s="13"/>
      <c r="AI46" s="6"/>
      <c r="AJ46" s="6"/>
      <c r="AK46" s="234"/>
      <c r="AL46" s="235"/>
      <c r="AM46" s="235"/>
      <c r="AN46" s="235"/>
      <c r="AO46" s="235"/>
      <c r="AP46" s="235"/>
      <c r="AQ46" s="235"/>
      <c r="AR46" s="235"/>
      <c r="AS46" s="235"/>
      <c r="AT46" s="235"/>
      <c r="AU46" s="235"/>
      <c r="AV46" s="235"/>
      <c r="AW46" s="235"/>
      <c r="AX46" s="235"/>
      <c r="AY46" s="235"/>
      <c r="AZ46" s="235"/>
      <c r="BA46" s="235"/>
      <c r="BB46" s="235"/>
      <c r="BC46" s="235"/>
      <c r="BD46" s="235"/>
      <c r="BE46" s="235"/>
      <c r="BF46" s="235"/>
      <c r="BG46" s="235"/>
      <c r="BH46" s="235"/>
      <c r="BI46" s="235"/>
      <c r="BJ46" s="236"/>
      <c r="BL46" s="194"/>
    </row>
    <row r="47" spans="1:73" s="44" customFormat="1" ht="9.75" customHeight="1">
      <c r="A47" s="194"/>
      <c r="C47" s="6"/>
      <c r="D47" s="6"/>
      <c r="E47" s="6"/>
      <c r="H47" s="13"/>
      <c r="I47" s="88" t="s">
        <v>22</v>
      </c>
      <c r="J47" s="86"/>
      <c r="K47" s="86"/>
      <c r="L47" s="13"/>
      <c r="M47" s="13"/>
      <c r="N47" s="13"/>
      <c r="O47" s="13"/>
      <c r="P47" s="13"/>
      <c r="Q47" s="13"/>
      <c r="R47" s="13"/>
      <c r="S47" s="13"/>
      <c r="T47" s="13"/>
      <c r="U47" s="13"/>
      <c r="V47" s="13"/>
      <c r="W47" s="13"/>
      <c r="X47" s="13"/>
      <c r="Y47" s="13"/>
      <c r="Z47" s="13"/>
      <c r="AA47" s="13"/>
      <c r="AB47" s="13"/>
      <c r="AC47" s="13"/>
      <c r="AD47" s="13"/>
      <c r="AE47" s="13"/>
      <c r="AF47" s="13"/>
      <c r="AI47" s="6"/>
      <c r="AJ47" s="6"/>
      <c r="AK47" s="234"/>
      <c r="AL47" s="235"/>
      <c r="AM47" s="235"/>
      <c r="AN47" s="235"/>
      <c r="AO47" s="235"/>
      <c r="AP47" s="235"/>
      <c r="AQ47" s="235"/>
      <c r="AR47" s="235"/>
      <c r="AS47" s="235"/>
      <c r="AT47" s="235"/>
      <c r="AU47" s="235"/>
      <c r="AV47" s="235"/>
      <c r="AW47" s="235"/>
      <c r="AX47" s="235"/>
      <c r="AY47" s="235"/>
      <c r="AZ47" s="235"/>
      <c r="BA47" s="235"/>
      <c r="BB47" s="235"/>
      <c r="BC47" s="235"/>
      <c r="BD47" s="235"/>
      <c r="BE47" s="235"/>
      <c r="BF47" s="235"/>
      <c r="BG47" s="235"/>
      <c r="BH47" s="235"/>
      <c r="BI47" s="235"/>
      <c r="BJ47" s="236"/>
      <c r="BL47" s="194"/>
    </row>
    <row r="48" spans="1:73" ht="9.75" customHeight="1">
      <c r="A48" s="194"/>
      <c r="H48" s="13"/>
      <c r="I48" s="88" t="s">
        <v>78</v>
      </c>
      <c r="J48" s="13"/>
      <c r="K48" s="13"/>
      <c r="L48" s="13"/>
      <c r="M48" s="13"/>
      <c r="N48" s="13"/>
      <c r="O48" s="13"/>
      <c r="P48" s="13"/>
      <c r="Q48" s="13"/>
      <c r="R48" s="13"/>
      <c r="S48" s="13"/>
      <c r="T48" s="13"/>
      <c r="U48" s="13"/>
      <c r="V48" s="13"/>
      <c r="W48" s="89"/>
      <c r="X48" s="89"/>
      <c r="Y48" s="89"/>
      <c r="Z48" s="89"/>
      <c r="AA48" s="89"/>
      <c r="AB48" s="89"/>
      <c r="AC48" s="89"/>
      <c r="AD48" s="89"/>
      <c r="AE48" s="89"/>
      <c r="AF48" s="89"/>
      <c r="AG48" s="85"/>
      <c r="AH48" s="85"/>
      <c r="AJ48" s="23"/>
      <c r="AK48" s="237"/>
      <c r="AL48" s="238"/>
      <c r="AM48" s="238"/>
      <c r="AN48" s="238"/>
      <c r="AO48" s="238"/>
      <c r="AP48" s="238"/>
      <c r="AQ48" s="238"/>
      <c r="AR48" s="238"/>
      <c r="AS48" s="238"/>
      <c r="AT48" s="238"/>
      <c r="AU48" s="238"/>
      <c r="AV48" s="238"/>
      <c r="AW48" s="238"/>
      <c r="AX48" s="238"/>
      <c r="AY48" s="238"/>
      <c r="AZ48" s="238"/>
      <c r="BA48" s="238"/>
      <c r="BB48" s="238"/>
      <c r="BC48" s="238"/>
      <c r="BD48" s="238"/>
      <c r="BE48" s="238"/>
      <c r="BF48" s="238"/>
      <c r="BG48" s="238"/>
      <c r="BH48" s="238"/>
      <c r="BI48" s="238"/>
      <c r="BJ48" s="239"/>
      <c r="BL48" s="194"/>
    </row>
    <row r="49" spans="1:64" ht="9.75" customHeight="1">
      <c r="A49" s="194"/>
      <c r="I49" s="23"/>
      <c r="J49" s="44"/>
      <c r="K49" s="44"/>
      <c r="L49" s="44"/>
      <c r="M49" s="74" t="s">
        <v>117</v>
      </c>
      <c r="N49" s="13"/>
      <c r="O49" s="13"/>
      <c r="P49" s="13"/>
      <c r="Q49" s="13"/>
      <c r="R49" s="13"/>
      <c r="S49" s="13"/>
      <c r="T49" s="13"/>
      <c r="U49" s="13"/>
      <c r="V49" s="13"/>
      <c r="W49" s="31"/>
      <c r="X49" s="31"/>
      <c r="Y49" s="31"/>
      <c r="Z49" s="31"/>
      <c r="AA49" s="31"/>
      <c r="AB49" s="31"/>
      <c r="AC49" s="31"/>
      <c r="AD49" s="31"/>
      <c r="AE49" s="31"/>
      <c r="AF49" s="31"/>
      <c r="AG49" s="31"/>
      <c r="AH49" s="31"/>
      <c r="AJ49" s="23"/>
      <c r="AN49" s="74"/>
      <c r="BL49" s="194"/>
    </row>
    <row r="50" spans="1:64" ht="9" customHeight="1">
      <c r="A50" s="194"/>
      <c r="B50" s="194"/>
      <c r="C50" s="194"/>
      <c r="D50" s="194"/>
      <c r="E50" s="194"/>
      <c r="F50" s="194"/>
      <c r="G50" s="194"/>
      <c r="H50" s="194"/>
      <c r="I50" s="194"/>
      <c r="J50" s="194"/>
      <c r="K50" s="194"/>
      <c r="L50" s="194"/>
      <c r="M50" s="194"/>
      <c r="N50" s="194"/>
      <c r="O50" s="194"/>
      <c r="P50" s="194"/>
      <c r="Q50" s="194"/>
      <c r="R50" s="194"/>
      <c r="S50" s="194"/>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row>
    <row r="51" spans="1:64">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row>
    <row r="52" spans="1:64">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row>
    <row r="53" spans="1:64">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row>
    <row r="54" spans="1:64">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row>
    <row r="55" spans="1:64">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row>
    <row r="56" spans="1:64">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row>
    <row r="57" spans="1:64">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row>
    <row r="58" spans="1:64">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row>
    <row r="59" spans="1:64">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row>
    <row r="60" spans="1:64">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row>
    <row r="61" spans="1:64">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row>
    <row r="62" spans="1:64">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row>
    <row r="63" spans="1:64">
      <c r="A63" s="17"/>
      <c r="B63" s="17"/>
      <c r="C63" s="17"/>
      <c r="D63" s="17"/>
      <c r="E63" s="200" t="s">
        <v>45</v>
      </c>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200" t="s">
        <v>45</v>
      </c>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row>
    <row r="64" spans="1:64">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row>
  </sheetData>
  <mergeCells count="157">
    <mergeCell ref="I7:AF7"/>
    <mergeCell ref="I10:V10"/>
    <mergeCell ref="W10:AB10"/>
    <mergeCell ref="AC10:AP10"/>
    <mergeCell ref="AQ19:AS19"/>
    <mergeCell ref="R35:V35"/>
    <mergeCell ref="R17:U17"/>
    <mergeCell ref="AM23:AQ23"/>
    <mergeCell ref="AR23:AS23"/>
    <mergeCell ref="K22:Q22"/>
    <mergeCell ref="R22:X22"/>
    <mergeCell ref="Y22:AE22"/>
    <mergeCell ref="AM22:AS22"/>
    <mergeCell ref="AR24:AS24"/>
    <mergeCell ref="Y19:AB19"/>
    <mergeCell ref="AC19:AE19"/>
    <mergeCell ref="K24:O24"/>
    <mergeCell ref="AF24:AJ24"/>
    <mergeCell ref="AK24:AL24"/>
    <mergeCell ref="AM24:AQ24"/>
    <mergeCell ref="Y18:AB18"/>
    <mergeCell ref="W23:X23"/>
    <mergeCell ref="AF18:AI18"/>
    <mergeCell ref="AJ18:AL18"/>
    <mergeCell ref="C2:BJ2"/>
    <mergeCell ref="C4:H4"/>
    <mergeCell ref="I4:BJ4"/>
    <mergeCell ref="C5:H6"/>
    <mergeCell ref="I5:J5"/>
    <mergeCell ref="K5:Q5"/>
    <mergeCell ref="R5:BJ5"/>
    <mergeCell ref="I6:BJ6"/>
    <mergeCell ref="AQ10:AV10"/>
    <mergeCell ref="AW10:BJ10"/>
    <mergeCell ref="C9:H9"/>
    <mergeCell ref="I9:V9"/>
    <mergeCell ref="W9:AB9"/>
    <mergeCell ref="AC9:AP9"/>
    <mergeCell ref="AQ9:AV9"/>
    <mergeCell ref="AW9:BJ9"/>
    <mergeCell ref="C7:H7"/>
    <mergeCell ref="C10:H10"/>
    <mergeCell ref="C8:H8"/>
    <mergeCell ref="AG7:AL7"/>
    <mergeCell ref="AM7:BJ7"/>
    <mergeCell ref="I8:AF8"/>
    <mergeCell ref="AG8:AL8"/>
    <mergeCell ref="AM8:BJ8"/>
    <mergeCell ref="F13:H13"/>
    <mergeCell ref="I13:O13"/>
    <mergeCell ref="T13:V13"/>
    <mergeCell ref="W13:AD13"/>
    <mergeCell ref="AI13:AK13"/>
    <mergeCell ref="AL13:BG13"/>
    <mergeCell ref="AZ17:BJ17"/>
    <mergeCell ref="AZ16:BJ16"/>
    <mergeCell ref="Y16:AB16"/>
    <mergeCell ref="AC16:AE16"/>
    <mergeCell ref="Y17:AB17"/>
    <mergeCell ref="AC17:AE17"/>
    <mergeCell ref="AJ17:AL17"/>
    <mergeCell ref="AM16:AP16"/>
    <mergeCell ref="AQ16:AS16"/>
    <mergeCell ref="AM17:AP17"/>
    <mergeCell ref="AQ17:AS17"/>
    <mergeCell ref="AF16:AI16"/>
    <mergeCell ref="AJ16:AL16"/>
    <mergeCell ref="AF17:AI17"/>
    <mergeCell ref="D16:J16"/>
    <mergeCell ref="D17:J17"/>
    <mergeCell ref="BT16:BU16"/>
    <mergeCell ref="BP17:BQ17"/>
    <mergeCell ref="BS17:BU17"/>
    <mergeCell ref="W35:X35"/>
    <mergeCell ref="Y35:AC35"/>
    <mergeCell ref="AD35:AE35"/>
    <mergeCell ref="V16:X16"/>
    <mergeCell ref="V17:X17"/>
    <mergeCell ref="AZ34:BJ34"/>
    <mergeCell ref="AZ35:BJ35"/>
    <mergeCell ref="AZ18:BJ18"/>
    <mergeCell ref="AZ19:BJ19"/>
    <mergeCell ref="AZ22:BJ22"/>
    <mergeCell ref="AZ23:BJ23"/>
    <mergeCell ref="AZ24:BJ24"/>
    <mergeCell ref="Y23:AC23"/>
    <mergeCell ref="AD23:AE23"/>
    <mergeCell ref="AF23:AJ23"/>
    <mergeCell ref="AK23:AL23"/>
    <mergeCell ref="AM19:AP19"/>
    <mergeCell ref="R24:V24"/>
    <mergeCell ref="W24:X24"/>
    <mergeCell ref="Y24:AC24"/>
    <mergeCell ref="AC18:AE18"/>
    <mergeCell ref="AF19:AI19"/>
    <mergeCell ref="AJ19:AL19"/>
    <mergeCell ref="AM18:AP18"/>
    <mergeCell ref="P24:Q24"/>
    <mergeCell ref="K16:N16"/>
    <mergeCell ref="K17:N17"/>
    <mergeCell ref="O16:Q16"/>
    <mergeCell ref="O17:Q17"/>
    <mergeCell ref="R16:U16"/>
    <mergeCell ref="AD24:AE24"/>
    <mergeCell ref="AF22:AL22"/>
    <mergeCell ref="AQ18:AS18"/>
    <mergeCell ref="D35:J35"/>
    <mergeCell ref="K35:Q35"/>
    <mergeCell ref="D15:J15"/>
    <mergeCell ref="K15:Q15"/>
    <mergeCell ref="F31:H31"/>
    <mergeCell ref="I31:AG31"/>
    <mergeCell ref="AK31:AM31"/>
    <mergeCell ref="R15:X15"/>
    <mergeCell ref="Y15:AE15"/>
    <mergeCell ref="AF15:AL15"/>
    <mergeCell ref="AM15:AS15"/>
    <mergeCell ref="D34:J34"/>
    <mergeCell ref="K34:Q34"/>
    <mergeCell ref="R34:X34"/>
    <mergeCell ref="Y34:AE34"/>
    <mergeCell ref="D24:J24"/>
    <mergeCell ref="D23:J23"/>
    <mergeCell ref="AN31:BI32"/>
    <mergeCell ref="I32:AG32"/>
    <mergeCell ref="K23:O23"/>
    <mergeCell ref="P23:Q23"/>
    <mergeCell ref="R23:V23"/>
    <mergeCell ref="D22:J22"/>
    <mergeCell ref="D36:J36"/>
    <mergeCell ref="K37:O37"/>
    <mergeCell ref="P37:Q37"/>
    <mergeCell ref="R37:V37"/>
    <mergeCell ref="W37:X37"/>
    <mergeCell ref="Y37:AC37"/>
    <mergeCell ref="AD37:AE37"/>
    <mergeCell ref="K36:O36"/>
    <mergeCell ref="P36:Q36"/>
    <mergeCell ref="R36:V36"/>
    <mergeCell ref="W36:X36"/>
    <mergeCell ref="Y36:AC36"/>
    <mergeCell ref="AD36:AE36"/>
    <mergeCell ref="AK37:BJ48"/>
    <mergeCell ref="F45:AH45"/>
    <mergeCell ref="D37:J37"/>
    <mergeCell ref="F38:J38"/>
    <mergeCell ref="F39:J39"/>
    <mergeCell ref="F40:J40"/>
    <mergeCell ref="K40:O40"/>
    <mergeCell ref="P40:Q40"/>
    <mergeCell ref="K39:O39"/>
    <mergeCell ref="P39:Q39"/>
    <mergeCell ref="K38:O38"/>
    <mergeCell ref="P38:Q38"/>
    <mergeCell ref="D38:E40"/>
    <mergeCell ref="Y38:AE40"/>
    <mergeCell ref="R38:X40"/>
  </mergeCells>
  <phoneticPr fontId="24"/>
  <dataValidations count="4">
    <dataValidation type="list" allowBlank="1" showInputMessage="1" showErrorMessage="1" sqref="AK31 AI13 F13 T13 F31:H31">
      <formula1>$E$62:$E$63</formula1>
    </dataValidation>
    <dataValidation imeMode="off" allowBlank="1" showInputMessage="1" showErrorMessage="1" sqref="AW10:BJ10 K5:Q5 I7:AF8 AM7:BJ8 I10:V10 AC10:AP10 AR23:AR24 P23:P24 K23:K24 W23:W24 R23:R24 Y23:Y24 AD23:AD24 AK23:AK24 AF23:AF24 AM23:AM24 AM16:AM18 R16 R37:AE37 Y16:Y18 AF16:AF18 K16 P37:Q40 K37:O37"/>
    <dataValidation imeMode="hiragana" allowBlank="1" showInputMessage="1" showErrorMessage="1" sqref="I6:BJ6"/>
    <dataValidation type="whole" imeMode="off" allowBlank="1" showInputMessage="1" showErrorMessage="1" sqref="K38:O40">
      <formula1>0</formula1>
      <formula2>99</formula2>
    </dataValidation>
  </dataValidations>
  <pageMargins left="0.69" right="0.22" top="0.22" bottom="0.16" header="0.11" footer="0.11"/>
  <pageSetup paperSize="9" scale="96" orientation="portrait" horizontalDpi="4294967293" r:id="rId1"/>
  <ignoredErrors>
    <ignoredError sqref="AD10:AV10 AD9:AV9 AN8:BJ8 AN7:BJ7 J9:AB9 J8:AL8 J7:AL7 J6:BJ6 I5:J5 J4:BJ4 J10:AB10 AM8" unlockedFormula="1"/>
  </ignoredError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63"/>
  <sheetViews>
    <sheetView showGridLines="0" zoomScaleNormal="100" workbookViewId="0">
      <selection activeCell="AG11" sqref="AG11:AH11"/>
    </sheetView>
  </sheetViews>
  <sheetFormatPr defaultRowHeight="13.5"/>
  <cols>
    <col min="1" max="1" width="1.5" style="44" customWidth="1"/>
    <col min="2" max="2" width="1.75" style="44" customWidth="1"/>
    <col min="3" max="62" width="1.5" style="44" customWidth="1"/>
    <col min="63" max="63" width="1.75" style="44" customWidth="1"/>
    <col min="64" max="65" width="1.5" style="44" customWidth="1"/>
    <col min="66" max="16384" width="9" style="44"/>
  </cols>
  <sheetData>
    <row r="1" spans="1:65">
      <c r="C1" s="13"/>
      <c r="BJ1" s="22" t="s">
        <v>57</v>
      </c>
    </row>
    <row r="2" spans="1:65" ht="27" customHeight="1">
      <c r="A2" s="194"/>
      <c r="B2" s="194"/>
      <c r="C2" s="344" t="str">
        <f>大会要項!C1&amp;"　選手名簿"</f>
        <v>エスペサマーフェスU１3  2018 Vol.1　選手名簿</v>
      </c>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195"/>
      <c r="BL2" s="196"/>
      <c r="BM2" s="15"/>
    </row>
    <row r="3" spans="1:65" ht="12" customHeight="1">
      <c r="A3" s="194"/>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194"/>
    </row>
    <row r="4" spans="1:65" ht="24" customHeight="1">
      <c r="A4" s="194"/>
      <c r="C4" s="345" t="s">
        <v>0</v>
      </c>
      <c r="D4" s="346"/>
      <c r="E4" s="346"/>
      <c r="F4" s="346"/>
      <c r="G4" s="346"/>
      <c r="H4" s="346"/>
      <c r="I4" s="347">
        <f>申込書!I4:BJ4</f>
        <v>0</v>
      </c>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9"/>
      <c r="BL4" s="194"/>
    </row>
    <row r="5" spans="1:65" ht="21.95" customHeight="1">
      <c r="A5" s="194"/>
      <c r="C5" s="350" t="s">
        <v>27</v>
      </c>
      <c r="D5" s="351"/>
      <c r="E5" s="351"/>
      <c r="F5" s="351"/>
      <c r="G5" s="351"/>
      <c r="H5" s="352"/>
      <c r="I5" s="356" t="s">
        <v>34</v>
      </c>
      <c r="J5" s="357"/>
      <c r="K5" s="358">
        <f>申込書!K5:Q5</f>
        <v>0</v>
      </c>
      <c r="L5" s="358"/>
      <c r="M5" s="358"/>
      <c r="N5" s="358"/>
      <c r="O5" s="358"/>
      <c r="P5" s="358"/>
      <c r="Q5" s="359"/>
      <c r="R5" s="360"/>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2"/>
      <c r="BL5" s="194"/>
    </row>
    <row r="6" spans="1:65" ht="21.95" customHeight="1">
      <c r="A6" s="194"/>
      <c r="C6" s="353"/>
      <c r="D6" s="354"/>
      <c r="E6" s="354"/>
      <c r="F6" s="354"/>
      <c r="G6" s="354"/>
      <c r="H6" s="355"/>
      <c r="I6" s="363">
        <f>申込書!I6:BJ6</f>
        <v>0</v>
      </c>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5"/>
      <c r="BL6" s="194"/>
    </row>
    <row r="7" spans="1:65" ht="21.95" customHeight="1">
      <c r="A7" s="194"/>
      <c r="C7" s="377" t="s">
        <v>1</v>
      </c>
      <c r="D7" s="378"/>
      <c r="E7" s="378"/>
      <c r="F7" s="378"/>
      <c r="G7" s="378"/>
      <c r="H7" s="379"/>
      <c r="I7" s="388">
        <f>申込書!I7</f>
        <v>0</v>
      </c>
      <c r="J7" s="389"/>
      <c r="K7" s="389"/>
      <c r="L7" s="389"/>
      <c r="M7" s="389"/>
      <c r="N7" s="389"/>
      <c r="O7" s="389"/>
      <c r="P7" s="389"/>
      <c r="Q7" s="389"/>
      <c r="R7" s="389"/>
      <c r="S7" s="389"/>
      <c r="T7" s="389"/>
      <c r="U7" s="389"/>
      <c r="V7" s="389"/>
      <c r="W7" s="389"/>
      <c r="X7" s="389"/>
      <c r="Y7" s="389"/>
      <c r="Z7" s="389"/>
      <c r="AA7" s="389"/>
      <c r="AB7" s="389"/>
      <c r="AC7" s="389"/>
      <c r="AD7" s="389"/>
      <c r="AE7" s="389"/>
      <c r="AF7" s="390"/>
      <c r="AG7" s="377" t="s">
        <v>42</v>
      </c>
      <c r="AH7" s="378"/>
      <c r="AI7" s="378"/>
      <c r="AJ7" s="378"/>
      <c r="AK7" s="378"/>
      <c r="AL7" s="378"/>
      <c r="AM7" s="398">
        <f>申込書!$I$8</f>
        <v>0</v>
      </c>
      <c r="AN7" s="399"/>
      <c r="AO7" s="399"/>
      <c r="AP7" s="399"/>
      <c r="AQ7" s="399"/>
      <c r="AR7" s="399"/>
      <c r="AS7" s="399"/>
      <c r="AT7" s="399"/>
      <c r="AU7" s="399"/>
      <c r="AV7" s="399"/>
      <c r="AW7" s="399"/>
      <c r="AX7" s="399"/>
      <c r="AY7" s="399"/>
      <c r="AZ7" s="399"/>
      <c r="BA7" s="399"/>
      <c r="BB7" s="399"/>
      <c r="BC7" s="399"/>
      <c r="BD7" s="399"/>
      <c r="BE7" s="399"/>
      <c r="BF7" s="399"/>
      <c r="BG7" s="399"/>
      <c r="BH7" s="399"/>
      <c r="BI7" s="399"/>
      <c r="BJ7" s="400"/>
      <c r="BL7" s="194"/>
    </row>
    <row r="8" spans="1:65" ht="21.95" customHeight="1">
      <c r="A8" s="194"/>
      <c r="C8" s="371" t="s">
        <v>31</v>
      </c>
      <c r="D8" s="372"/>
      <c r="E8" s="372"/>
      <c r="F8" s="372"/>
      <c r="G8" s="372"/>
      <c r="H8" s="373"/>
      <c r="I8" s="374">
        <f>申込書!I9:V9</f>
        <v>0</v>
      </c>
      <c r="J8" s="374"/>
      <c r="K8" s="374"/>
      <c r="L8" s="374"/>
      <c r="M8" s="374"/>
      <c r="N8" s="374"/>
      <c r="O8" s="374"/>
      <c r="P8" s="374"/>
      <c r="Q8" s="374"/>
      <c r="R8" s="374"/>
      <c r="S8" s="374"/>
      <c r="T8" s="374"/>
      <c r="U8" s="374"/>
      <c r="V8" s="375"/>
      <c r="W8" s="371" t="s">
        <v>32</v>
      </c>
      <c r="X8" s="372"/>
      <c r="Y8" s="372"/>
      <c r="Z8" s="372"/>
      <c r="AA8" s="372"/>
      <c r="AB8" s="373"/>
      <c r="AC8" s="374">
        <f>申込書!AC9:AP9</f>
        <v>0</v>
      </c>
      <c r="AD8" s="374"/>
      <c r="AE8" s="374"/>
      <c r="AF8" s="374"/>
      <c r="AG8" s="374"/>
      <c r="AH8" s="374"/>
      <c r="AI8" s="374"/>
      <c r="AJ8" s="374"/>
      <c r="AK8" s="374"/>
      <c r="AL8" s="374"/>
      <c r="AM8" s="374"/>
      <c r="AN8" s="374"/>
      <c r="AO8" s="374"/>
      <c r="AP8" s="375"/>
      <c r="AQ8" s="371" t="s">
        <v>33</v>
      </c>
      <c r="AR8" s="372"/>
      <c r="AS8" s="372"/>
      <c r="AT8" s="372"/>
      <c r="AU8" s="372"/>
      <c r="AV8" s="373"/>
      <c r="AW8" s="374">
        <f>申込書!AW9:BJ9</f>
        <v>0</v>
      </c>
      <c r="AX8" s="374"/>
      <c r="AY8" s="374"/>
      <c r="AZ8" s="374"/>
      <c r="BA8" s="374"/>
      <c r="BB8" s="374"/>
      <c r="BC8" s="374"/>
      <c r="BD8" s="374"/>
      <c r="BE8" s="374"/>
      <c r="BF8" s="374"/>
      <c r="BG8" s="374"/>
      <c r="BH8" s="374"/>
      <c r="BI8" s="374"/>
      <c r="BJ8" s="376"/>
      <c r="BL8" s="194"/>
    </row>
    <row r="9" spans="1:65" ht="21.95" customHeight="1">
      <c r="A9" s="194"/>
      <c r="C9" s="366" t="s">
        <v>3</v>
      </c>
      <c r="D9" s="367"/>
      <c r="E9" s="367"/>
      <c r="F9" s="367"/>
      <c r="G9" s="367"/>
      <c r="H9" s="368"/>
      <c r="I9" s="401">
        <f>申込書!I10:V10</f>
        <v>0</v>
      </c>
      <c r="J9" s="401"/>
      <c r="K9" s="401"/>
      <c r="L9" s="401"/>
      <c r="M9" s="401"/>
      <c r="N9" s="401"/>
      <c r="O9" s="401"/>
      <c r="P9" s="401"/>
      <c r="Q9" s="401"/>
      <c r="R9" s="401"/>
      <c r="S9" s="401"/>
      <c r="T9" s="401"/>
      <c r="U9" s="401"/>
      <c r="V9" s="402"/>
      <c r="W9" s="366" t="s">
        <v>3</v>
      </c>
      <c r="X9" s="367"/>
      <c r="Y9" s="367"/>
      <c r="Z9" s="367"/>
      <c r="AA9" s="367"/>
      <c r="AB9" s="368"/>
      <c r="AC9" s="401">
        <f>申込書!AC10:AP10</f>
        <v>0</v>
      </c>
      <c r="AD9" s="401"/>
      <c r="AE9" s="401"/>
      <c r="AF9" s="401"/>
      <c r="AG9" s="401"/>
      <c r="AH9" s="401"/>
      <c r="AI9" s="401"/>
      <c r="AJ9" s="401"/>
      <c r="AK9" s="401"/>
      <c r="AL9" s="401"/>
      <c r="AM9" s="401"/>
      <c r="AN9" s="401"/>
      <c r="AO9" s="401"/>
      <c r="AP9" s="402"/>
      <c r="AQ9" s="366" t="s">
        <v>3</v>
      </c>
      <c r="AR9" s="367"/>
      <c r="AS9" s="367"/>
      <c r="AT9" s="367"/>
      <c r="AU9" s="367"/>
      <c r="AV9" s="368"/>
      <c r="AW9" s="401">
        <f>申込書!AW10:BJ10</f>
        <v>0</v>
      </c>
      <c r="AX9" s="401"/>
      <c r="AY9" s="401"/>
      <c r="AZ9" s="401"/>
      <c r="BA9" s="401"/>
      <c r="BB9" s="401"/>
      <c r="BC9" s="401"/>
      <c r="BD9" s="401"/>
      <c r="BE9" s="401"/>
      <c r="BF9" s="401"/>
      <c r="BG9" s="401"/>
      <c r="BH9" s="401"/>
      <c r="BI9" s="401"/>
      <c r="BJ9" s="403"/>
      <c r="BL9" s="194"/>
    </row>
    <row r="10" spans="1:65" ht="15" customHeight="1">
      <c r="A10" s="194"/>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21"/>
      <c r="AH10" s="6"/>
      <c r="AI10" s="6"/>
      <c r="AJ10" s="6"/>
      <c r="BL10" s="194"/>
    </row>
    <row r="11" spans="1:65" ht="28.5" customHeight="1">
      <c r="A11" s="194"/>
      <c r="C11" s="393" t="s">
        <v>43</v>
      </c>
      <c r="D11" s="394"/>
      <c r="E11" s="395" t="s">
        <v>106</v>
      </c>
      <c r="F11" s="396"/>
      <c r="G11" s="396"/>
      <c r="H11" s="396"/>
      <c r="I11" s="396"/>
      <c r="J11" s="396"/>
      <c r="K11" s="396"/>
      <c r="L11" s="396"/>
      <c r="M11" s="396"/>
      <c r="N11" s="396"/>
      <c r="O11" s="396"/>
      <c r="P11" s="396"/>
      <c r="Q11" s="397"/>
      <c r="R11" s="393" t="s">
        <v>43</v>
      </c>
      <c r="S11" s="394"/>
      <c r="T11" s="395" t="s">
        <v>106</v>
      </c>
      <c r="U11" s="396"/>
      <c r="V11" s="396"/>
      <c r="W11" s="396"/>
      <c r="X11" s="396"/>
      <c r="Y11" s="396"/>
      <c r="Z11" s="396"/>
      <c r="AA11" s="396"/>
      <c r="AB11" s="396"/>
      <c r="AC11" s="396"/>
      <c r="AD11" s="396"/>
      <c r="AE11" s="396"/>
      <c r="AF11" s="397"/>
      <c r="AG11" s="393" t="s">
        <v>43</v>
      </c>
      <c r="AH11" s="394"/>
      <c r="AI11" s="395" t="s">
        <v>106</v>
      </c>
      <c r="AJ11" s="396"/>
      <c r="AK11" s="396"/>
      <c r="AL11" s="396"/>
      <c r="AM11" s="396"/>
      <c r="AN11" s="396"/>
      <c r="AO11" s="396"/>
      <c r="AP11" s="396"/>
      <c r="AQ11" s="396"/>
      <c r="AR11" s="396"/>
      <c r="AS11" s="396"/>
      <c r="AT11" s="396"/>
      <c r="AU11" s="397"/>
      <c r="AV11" s="393" t="s">
        <v>43</v>
      </c>
      <c r="AW11" s="394"/>
      <c r="AX11" s="395" t="s">
        <v>106</v>
      </c>
      <c r="AY11" s="396"/>
      <c r="AZ11" s="396"/>
      <c r="BA11" s="396"/>
      <c r="BB11" s="396"/>
      <c r="BC11" s="396"/>
      <c r="BD11" s="396"/>
      <c r="BE11" s="396"/>
      <c r="BF11" s="396"/>
      <c r="BG11" s="396"/>
      <c r="BH11" s="396"/>
      <c r="BI11" s="396"/>
      <c r="BJ11" s="397"/>
      <c r="BL11" s="194"/>
      <c r="BM11" s="6"/>
    </row>
    <row r="12" spans="1:65" ht="28.5" customHeight="1">
      <c r="A12" s="194"/>
      <c r="C12" s="393">
        <v>1</v>
      </c>
      <c r="D12" s="394"/>
      <c r="E12" s="77"/>
      <c r="F12" s="76"/>
      <c r="G12" s="76"/>
      <c r="H12" s="76"/>
      <c r="I12" s="76"/>
      <c r="J12" s="76"/>
      <c r="K12" s="76"/>
      <c r="L12" s="76"/>
      <c r="M12" s="76"/>
      <c r="N12" s="76"/>
      <c r="O12" s="76"/>
      <c r="P12" s="76"/>
      <c r="Q12" s="78"/>
      <c r="R12" s="393">
        <v>21</v>
      </c>
      <c r="S12" s="394"/>
      <c r="T12" s="77"/>
      <c r="U12" s="76"/>
      <c r="V12" s="76"/>
      <c r="W12" s="76"/>
      <c r="X12" s="76"/>
      <c r="Y12" s="76"/>
      <c r="Z12" s="76"/>
      <c r="AA12" s="76"/>
      <c r="AB12" s="76"/>
      <c r="AC12" s="76"/>
      <c r="AD12" s="76"/>
      <c r="AE12" s="76"/>
      <c r="AF12" s="78"/>
      <c r="AG12" s="393">
        <v>41</v>
      </c>
      <c r="AH12" s="394"/>
      <c r="AI12" s="77"/>
      <c r="AJ12" s="76"/>
      <c r="AK12" s="76"/>
      <c r="AL12" s="76"/>
      <c r="AM12" s="76"/>
      <c r="AN12" s="76"/>
      <c r="AO12" s="76"/>
      <c r="AP12" s="76"/>
      <c r="AQ12" s="76"/>
      <c r="AR12" s="76"/>
      <c r="AS12" s="76"/>
      <c r="AT12" s="76"/>
      <c r="AU12" s="78"/>
      <c r="AV12" s="393">
        <v>61</v>
      </c>
      <c r="AW12" s="394"/>
      <c r="AX12" s="77"/>
      <c r="AY12" s="76"/>
      <c r="AZ12" s="76"/>
      <c r="BA12" s="76"/>
      <c r="BB12" s="76"/>
      <c r="BC12" s="76"/>
      <c r="BD12" s="76"/>
      <c r="BE12" s="76"/>
      <c r="BF12" s="76"/>
      <c r="BG12" s="76"/>
      <c r="BH12" s="76"/>
      <c r="BI12" s="76"/>
      <c r="BJ12" s="78"/>
      <c r="BL12" s="194"/>
      <c r="BM12" s="6"/>
    </row>
    <row r="13" spans="1:65" ht="28.5" customHeight="1">
      <c r="A13" s="194"/>
      <c r="C13" s="393">
        <v>2</v>
      </c>
      <c r="D13" s="394"/>
      <c r="E13" s="77"/>
      <c r="F13" s="76"/>
      <c r="G13" s="76"/>
      <c r="H13" s="76"/>
      <c r="I13" s="76"/>
      <c r="J13" s="76"/>
      <c r="K13" s="76"/>
      <c r="L13" s="76"/>
      <c r="M13" s="76"/>
      <c r="N13" s="76"/>
      <c r="O13" s="76"/>
      <c r="P13" s="76"/>
      <c r="Q13" s="78"/>
      <c r="R13" s="393">
        <v>22</v>
      </c>
      <c r="S13" s="394"/>
      <c r="T13" s="77"/>
      <c r="U13" s="76"/>
      <c r="V13" s="76"/>
      <c r="W13" s="76"/>
      <c r="X13" s="76"/>
      <c r="Y13" s="76"/>
      <c r="Z13" s="76"/>
      <c r="AA13" s="76"/>
      <c r="AB13" s="76"/>
      <c r="AC13" s="76"/>
      <c r="AD13" s="76"/>
      <c r="AE13" s="76"/>
      <c r="AF13" s="78"/>
      <c r="AG13" s="393">
        <v>42</v>
      </c>
      <c r="AH13" s="394"/>
      <c r="AI13" s="77"/>
      <c r="AJ13" s="76"/>
      <c r="AK13" s="76"/>
      <c r="AL13" s="76"/>
      <c r="AM13" s="76"/>
      <c r="AN13" s="76"/>
      <c r="AO13" s="76"/>
      <c r="AP13" s="76"/>
      <c r="AQ13" s="76"/>
      <c r="AR13" s="76"/>
      <c r="AS13" s="76"/>
      <c r="AT13" s="76"/>
      <c r="AU13" s="78"/>
      <c r="AV13" s="393">
        <v>62</v>
      </c>
      <c r="AW13" s="394"/>
      <c r="AX13" s="77"/>
      <c r="AY13" s="76"/>
      <c r="AZ13" s="76"/>
      <c r="BA13" s="76"/>
      <c r="BB13" s="76"/>
      <c r="BC13" s="76"/>
      <c r="BD13" s="76"/>
      <c r="BE13" s="76"/>
      <c r="BF13" s="76"/>
      <c r="BG13" s="76"/>
      <c r="BH13" s="76"/>
      <c r="BI13" s="76"/>
      <c r="BJ13" s="78"/>
      <c r="BL13" s="194"/>
      <c r="BM13" s="6"/>
    </row>
    <row r="14" spans="1:65" ht="28.5" customHeight="1">
      <c r="A14" s="194"/>
      <c r="C14" s="393">
        <v>3</v>
      </c>
      <c r="D14" s="394"/>
      <c r="E14" s="77"/>
      <c r="F14" s="76"/>
      <c r="G14" s="76"/>
      <c r="H14" s="76"/>
      <c r="I14" s="76"/>
      <c r="J14" s="76"/>
      <c r="K14" s="76"/>
      <c r="L14" s="76"/>
      <c r="M14" s="76"/>
      <c r="N14" s="76"/>
      <c r="O14" s="76"/>
      <c r="P14" s="76"/>
      <c r="Q14" s="78"/>
      <c r="R14" s="393">
        <v>23</v>
      </c>
      <c r="S14" s="394"/>
      <c r="T14" s="77"/>
      <c r="U14" s="76"/>
      <c r="V14" s="76"/>
      <c r="W14" s="76"/>
      <c r="X14" s="76"/>
      <c r="Y14" s="76"/>
      <c r="Z14" s="76"/>
      <c r="AA14" s="76"/>
      <c r="AB14" s="76"/>
      <c r="AC14" s="76"/>
      <c r="AD14" s="76"/>
      <c r="AE14" s="76"/>
      <c r="AF14" s="78"/>
      <c r="AG14" s="393">
        <v>43</v>
      </c>
      <c r="AH14" s="394"/>
      <c r="AI14" s="77"/>
      <c r="AJ14" s="76"/>
      <c r="AK14" s="76"/>
      <c r="AL14" s="76"/>
      <c r="AM14" s="76"/>
      <c r="AN14" s="76"/>
      <c r="AO14" s="76"/>
      <c r="AP14" s="76"/>
      <c r="AQ14" s="76"/>
      <c r="AR14" s="76"/>
      <c r="AS14" s="76"/>
      <c r="AT14" s="76"/>
      <c r="AU14" s="78"/>
      <c r="AV14" s="393">
        <v>63</v>
      </c>
      <c r="AW14" s="394"/>
      <c r="AX14" s="77"/>
      <c r="AY14" s="76"/>
      <c r="AZ14" s="76"/>
      <c r="BA14" s="76"/>
      <c r="BB14" s="76"/>
      <c r="BC14" s="76"/>
      <c r="BD14" s="76"/>
      <c r="BE14" s="76"/>
      <c r="BF14" s="76"/>
      <c r="BG14" s="76"/>
      <c r="BH14" s="76"/>
      <c r="BI14" s="76"/>
      <c r="BJ14" s="78"/>
      <c r="BL14" s="194"/>
      <c r="BM14" s="6"/>
    </row>
    <row r="15" spans="1:65" ht="28.5" customHeight="1">
      <c r="A15" s="194"/>
      <c r="C15" s="393">
        <v>4</v>
      </c>
      <c r="D15" s="394"/>
      <c r="E15" s="77"/>
      <c r="F15" s="76"/>
      <c r="G15" s="76"/>
      <c r="H15" s="76"/>
      <c r="I15" s="76"/>
      <c r="J15" s="76"/>
      <c r="K15" s="76"/>
      <c r="L15" s="76"/>
      <c r="M15" s="76"/>
      <c r="N15" s="76"/>
      <c r="O15" s="76"/>
      <c r="P15" s="76"/>
      <c r="Q15" s="78"/>
      <c r="R15" s="393">
        <v>24</v>
      </c>
      <c r="S15" s="394"/>
      <c r="T15" s="77"/>
      <c r="U15" s="76"/>
      <c r="V15" s="76"/>
      <c r="W15" s="76"/>
      <c r="X15" s="76"/>
      <c r="Y15" s="76"/>
      <c r="Z15" s="76"/>
      <c r="AA15" s="76"/>
      <c r="AB15" s="76"/>
      <c r="AC15" s="76"/>
      <c r="AD15" s="76"/>
      <c r="AE15" s="76"/>
      <c r="AF15" s="78"/>
      <c r="AG15" s="393">
        <v>44</v>
      </c>
      <c r="AH15" s="394"/>
      <c r="AI15" s="77"/>
      <c r="AJ15" s="76"/>
      <c r="AK15" s="76"/>
      <c r="AL15" s="76"/>
      <c r="AM15" s="76"/>
      <c r="AN15" s="76"/>
      <c r="AO15" s="76"/>
      <c r="AP15" s="76"/>
      <c r="AQ15" s="76"/>
      <c r="AR15" s="76"/>
      <c r="AS15" s="76"/>
      <c r="AT15" s="76"/>
      <c r="AU15" s="78"/>
      <c r="AV15" s="393">
        <v>64</v>
      </c>
      <c r="AW15" s="394"/>
      <c r="AX15" s="77"/>
      <c r="AY15" s="76"/>
      <c r="AZ15" s="76"/>
      <c r="BA15" s="76"/>
      <c r="BB15" s="76"/>
      <c r="BC15" s="76"/>
      <c r="BD15" s="76"/>
      <c r="BE15" s="76"/>
      <c r="BF15" s="76"/>
      <c r="BG15" s="76"/>
      <c r="BH15" s="76"/>
      <c r="BI15" s="76"/>
      <c r="BJ15" s="78"/>
      <c r="BL15" s="194"/>
      <c r="BM15" s="6"/>
    </row>
    <row r="16" spans="1:65" ht="28.5" customHeight="1">
      <c r="A16" s="194"/>
      <c r="C16" s="393">
        <v>5</v>
      </c>
      <c r="D16" s="394"/>
      <c r="E16" s="77"/>
      <c r="F16" s="76"/>
      <c r="G16" s="76"/>
      <c r="H16" s="76"/>
      <c r="I16" s="76"/>
      <c r="J16" s="76"/>
      <c r="K16" s="76"/>
      <c r="L16" s="76"/>
      <c r="M16" s="76"/>
      <c r="N16" s="76"/>
      <c r="O16" s="76"/>
      <c r="P16" s="76"/>
      <c r="Q16" s="78"/>
      <c r="R16" s="393">
        <v>25</v>
      </c>
      <c r="S16" s="394"/>
      <c r="T16" s="77"/>
      <c r="U16" s="76"/>
      <c r="V16" s="76"/>
      <c r="W16" s="76"/>
      <c r="X16" s="76"/>
      <c r="Y16" s="76"/>
      <c r="Z16" s="76"/>
      <c r="AA16" s="76"/>
      <c r="AB16" s="76"/>
      <c r="AC16" s="76"/>
      <c r="AD16" s="76"/>
      <c r="AE16" s="76"/>
      <c r="AF16" s="78"/>
      <c r="AG16" s="393">
        <v>45</v>
      </c>
      <c r="AH16" s="394"/>
      <c r="AI16" s="77"/>
      <c r="AJ16" s="76"/>
      <c r="AK16" s="76"/>
      <c r="AL16" s="76"/>
      <c r="AM16" s="76"/>
      <c r="AN16" s="76"/>
      <c r="AO16" s="76"/>
      <c r="AP16" s="76"/>
      <c r="AQ16" s="76"/>
      <c r="AR16" s="76"/>
      <c r="AS16" s="76"/>
      <c r="AT16" s="76"/>
      <c r="AU16" s="78"/>
      <c r="AV16" s="393">
        <v>65</v>
      </c>
      <c r="AW16" s="394"/>
      <c r="AX16" s="77"/>
      <c r="AY16" s="76"/>
      <c r="AZ16" s="76"/>
      <c r="BA16" s="76"/>
      <c r="BB16" s="76"/>
      <c r="BC16" s="76"/>
      <c r="BD16" s="76"/>
      <c r="BE16" s="76"/>
      <c r="BF16" s="76"/>
      <c r="BG16" s="76"/>
      <c r="BH16" s="76"/>
      <c r="BI16" s="76"/>
      <c r="BJ16" s="78"/>
      <c r="BL16" s="194"/>
      <c r="BM16" s="6"/>
    </row>
    <row r="17" spans="1:65" ht="28.5" customHeight="1">
      <c r="A17" s="194"/>
      <c r="C17" s="393">
        <v>6</v>
      </c>
      <c r="D17" s="394"/>
      <c r="E17" s="77"/>
      <c r="F17" s="76"/>
      <c r="G17" s="76"/>
      <c r="H17" s="76"/>
      <c r="I17" s="76"/>
      <c r="J17" s="76"/>
      <c r="K17" s="76"/>
      <c r="L17" s="76"/>
      <c r="M17" s="76"/>
      <c r="N17" s="76"/>
      <c r="O17" s="76"/>
      <c r="P17" s="76"/>
      <c r="Q17" s="78"/>
      <c r="R17" s="393">
        <v>26</v>
      </c>
      <c r="S17" s="394"/>
      <c r="T17" s="77"/>
      <c r="U17" s="76"/>
      <c r="V17" s="76"/>
      <c r="W17" s="76"/>
      <c r="X17" s="76"/>
      <c r="Y17" s="76"/>
      <c r="Z17" s="76"/>
      <c r="AA17" s="76"/>
      <c r="AB17" s="76"/>
      <c r="AC17" s="76"/>
      <c r="AD17" s="76"/>
      <c r="AE17" s="76"/>
      <c r="AF17" s="78"/>
      <c r="AG17" s="393">
        <v>46</v>
      </c>
      <c r="AH17" s="394"/>
      <c r="AI17" s="77"/>
      <c r="AJ17" s="76"/>
      <c r="AK17" s="76"/>
      <c r="AL17" s="76"/>
      <c r="AM17" s="76"/>
      <c r="AN17" s="76"/>
      <c r="AO17" s="76"/>
      <c r="AP17" s="76"/>
      <c r="AQ17" s="76"/>
      <c r="AR17" s="76"/>
      <c r="AS17" s="76"/>
      <c r="AT17" s="76"/>
      <c r="AU17" s="78"/>
      <c r="AV17" s="393">
        <v>66</v>
      </c>
      <c r="AW17" s="394"/>
      <c r="AX17" s="77"/>
      <c r="AY17" s="76"/>
      <c r="AZ17" s="76"/>
      <c r="BA17" s="76"/>
      <c r="BB17" s="76"/>
      <c r="BC17" s="76"/>
      <c r="BD17" s="76"/>
      <c r="BE17" s="76"/>
      <c r="BF17" s="76"/>
      <c r="BG17" s="76"/>
      <c r="BH17" s="76"/>
      <c r="BI17" s="76"/>
      <c r="BJ17" s="78"/>
      <c r="BL17" s="194"/>
      <c r="BM17" s="7"/>
    </row>
    <row r="18" spans="1:65" ht="28.5" customHeight="1">
      <c r="A18" s="194"/>
      <c r="C18" s="393">
        <v>7</v>
      </c>
      <c r="D18" s="394"/>
      <c r="E18" s="77"/>
      <c r="F18" s="76"/>
      <c r="G18" s="76"/>
      <c r="H18" s="76"/>
      <c r="I18" s="76"/>
      <c r="J18" s="76"/>
      <c r="K18" s="76"/>
      <c r="L18" s="76"/>
      <c r="M18" s="76"/>
      <c r="N18" s="76"/>
      <c r="O18" s="76"/>
      <c r="P18" s="76"/>
      <c r="Q18" s="78"/>
      <c r="R18" s="393">
        <v>27</v>
      </c>
      <c r="S18" s="394"/>
      <c r="T18" s="77"/>
      <c r="U18" s="76"/>
      <c r="V18" s="76"/>
      <c r="W18" s="76"/>
      <c r="X18" s="76"/>
      <c r="Y18" s="76"/>
      <c r="Z18" s="76"/>
      <c r="AA18" s="76"/>
      <c r="AB18" s="76"/>
      <c r="AC18" s="76"/>
      <c r="AD18" s="76"/>
      <c r="AE18" s="76"/>
      <c r="AF18" s="78"/>
      <c r="AG18" s="393">
        <v>47</v>
      </c>
      <c r="AH18" s="394"/>
      <c r="AI18" s="77"/>
      <c r="AJ18" s="76"/>
      <c r="AK18" s="76"/>
      <c r="AL18" s="76"/>
      <c r="AM18" s="76"/>
      <c r="AN18" s="76"/>
      <c r="AO18" s="76"/>
      <c r="AP18" s="76"/>
      <c r="AQ18" s="76"/>
      <c r="AR18" s="76"/>
      <c r="AS18" s="76"/>
      <c r="AT18" s="76"/>
      <c r="AU18" s="78"/>
      <c r="AV18" s="393">
        <v>67</v>
      </c>
      <c r="AW18" s="394"/>
      <c r="AX18" s="77"/>
      <c r="AY18" s="76"/>
      <c r="AZ18" s="76"/>
      <c r="BA18" s="76"/>
      <c r="BB18" s="76"/>
      <c r="BC18" s="76"/>
      <c r="BD18" s="76"/>
      <c r="BE18" s="76"/>
      <c r="BF18" s="76"/>
      <c r="BG18" s="76"/>
      <c r="BH18" s="76"/>
      <c r="BI18" s="76"/>
      <c r="BJ18" s="78"/>
      <c r="BL18" s="194"/>
      <c r="BM18" s="7"/>
    </row>
    <row r="19" spans="1:65" ht="28.5" customHeight="1">
      <c r="A19" s="194"/>
      <c r="C19" s="393">
        <v>8</v>
      </c>
      <c r="D19" s="394"/>
      <c r="E19" s="77"/>
      <c r="F19" s="76"/>
      <c r="G19" s="76"/>
      <c r="H19" s="76"/>
      <c r="I19" s="76"/>
      <c r="J19" s="76"/>
      <c r="K19" s="76"/>
      <c r="L19" s="76"/>
      <c r="M19" s="76"/>
      <c r="N19" s="76"/>
      <c r="O19" s="76"/>
      <c r="P19" s="76"/>
      <c r="Q19" s="78"/>
      <c r="R19" s="393">
        <v>28</v>
      </c>
      <c r="S19" s="394"/>
      <c r="T19" s="77"/>
      <c r="U19" s="76"/>
      <c r="V19" s="76"/>
      <c r="W19" s="76"/>
      <c r="X19" s="76"/>
      <c r="Y19" s="76"/>
      <c r="Z19" s="76"/>
      <c r="AA19" s="76"/>
      <c r="AB19" s="76"/>
      <c r="AC19" s="76"/>
      <c r="AD19" s="76"/>
      <c r="AE19" s="76"/>
      <c r="AF19" s="78"/>
      <c r="AG19" s="393">
        <v>48</v>
      </c>
      <c r="AH19" s="394"/>
      <c r="AI19" s="77"/>
      <c r="AJ19" s="76"/>
      <c r="AK19" s="76"/>
      <c r="AL19" s="76"/>
      <c r="AM19" s="76"/>
      <c r="AN19" s="76"/>
      <c r="AO19" s="76"/>
      <c r="AP19" s="76"/>
      <c r="AQ19" s="76"/>
      <c r="AR19" s="76"/>
      <c r="AS19" s="76"/>
      <c r="AT19" s="76"/>
      <c r="AU19" s="78"/>
      <c r="AV19" s="393">
        <v>68</v>
      </c>
      <c r="AW19" s="394"/>
      <c r="AX19" s="77"/>
      <c r="AY19" s="76"/>
      <c r="AZ19" s="76"/>
      <c r="BA19" s="76"/>
      <c r="BB19" s="76"/>
      <c r="BC19" s="76"/>
      <c r="BD19" s="76"/>
      <c r="BE19" s="76"/>
      <c r="BF19" s="76"/>
      <c r="BG19" s="76"/>
      <c r="BH19" s="76"/>
      <c r="BI19" s="76"/>
      <c r="BJ19" s="78"/>
      <c r="BL19" s="194"/>
    </row>
    <row r="20" spans="1:65" ht="28.5" customHeight="1">
      <c r="A20" s="194"/>
      <c r="C20" s="393">
        <v>9</v>
      </c>
      <c r="D20" s="394"/>
      <c r="E20" s="77"/>
      <c r="F20" s="76"/>
      <c r="G20" s="76"/>
      <c r="H20" s="76"/>
      <c r="I20" s="76"/>
      <c r="J20" s="76"/>
      <c r="K20" s="76"/>
      <c r="L20" s="76"/>
      <c r="M20" s="76"/>
      <c r="N20" s="76"/>
      <c r="O20" s="76"/>
      <c r="P20" s="76"/>
      <c r="Q20" s="78"/>
      <c r="R20" s="393">
        <v>29</v>
      </c>
      <c r="S20" s="394"/>
      <c r="T20" s="77"/>
      <c r="U20" s="76"/>
      <c r="V20" s="76"/>
      <c r="W20" s="76"/>
      <c r="X20" s="76"/>
      <c r="Y20" s="76"/>
      <c r="Z20" s="76"/>
      <c r="AA20" s="76"/>
      <c r="AB20" s="76"/>
      <c r="AC20" s="76"/>
      <c r="AD20" s="76"/>
      <c r="AE20" s="76"/>
      <c r="AF20" s="78"/>
      <c r="AG20" s="393">
        <v>49</v>
      </c>
      <c r="AH20" s="394"/>
      <c r="AI20" s="77"/>
      <c r="AJ20" s="76"/>
      <c r="AK20" s="76"/>
      <c r="AL20" s="76"/>
      <c r="AM20" s="76"/>
      <c r="AN20" s="76"/>
      <c r="AO20" s="76"/>
      <c r="AP20" s="76"/>
      <c r="AQ20" s="76"/>
      <c r="AR20" s="76"/>
      <c r="AS20" s="76"/>
      <c r="AT20" s="76"/>
      <c r="AU20" s="78"/>
      <c r="AV20" s="393">
        <v>69</v>
      </c>
      <c r="AW20" s="394"/>
      <c r="AX20" s="77"/>
      <c r="AY20" s="76"/>
      <c r="AZ20" s="76"/>
      <c r="BA20" s="76"/>
      <c r="BB20" s="76"/>
      <c r="BC20" s="76"/>
      <c r="BD20" s="76"/>
      <c r="BE20" s="76"/>
      <c r="BF20" s="76"/>
      <c r="BG20" s="76"/>
      <c r="BH20" s="76"/>
      <c r="BI20" s="76"/>
      <c r="BJ20" s="78"/>
      <c r="BL20" s="194"/>
    </row>
    <row r="21" spans="1:65" ht="28.5" customHeight="1">
      <c r="A21" s="194"/>
      <c r="C21" s="393">
        <v>10</v>
      </c>
      <c r="D21" s="394"/>
      <c r="E21" s="77"/>
      <c r="F21" s="76"/>
      <c r="G21" s="76"/>
      <c r="H21" s="76"/>
      <c r="I21" s="76"/>
      <c r="J21" s="76"/>
      <c r="K21" s="76"/>
      <c r="L21" s="76"/>
      <c r="M21" s="76"/>
      <c r="N21" s="76"/>
      <c r="O21" s="76"/>
      <c r="P21" s="76"/>
      <c r="Q21" s="78"/>
      <c r="R21" s="393">
        <v>30</v>
      </c>
      <c r="S21" s="394"/>
      <c r="T21" s="77"/>
      <c r="U21" s="76"/>
      <c r="V21" s="76"/>
      <c r="W21" s="76"/>
      <c r="X21" s="76"/>
      <c r="Y21" s="76"/>
      <c r="Z21" s="76"/>
      <c r="AA21" s="76"/>
      <c r="AB21" s="76"/>
      <c r="AC21" s="76"/>
      <c r="AD21" s="76"/>
      <c r="AE21" s="76"/>
      <c r="AF21" s="78"/>
      <c r="AG21" s="393">
        <v>50</v>
      </c>
      <c r="AH21" s="394"/>
      <c r="AI21" s="77"/>
      <c r="AJ21" s="76"/>
      <c r="AK21" s="76"/>
      <c r="AL21" s="76"/>
      <c r="AM21" s="76"/>
      <c r="AN21" s="76"/>
      <c r="AO21" s="76"/>
      <c r="AP21" s="76"/>
      <c r="AQ21" s="76"/>
      <c r="AR21" s="76"/>
      <c r="AS21" s="76"/>
      <c r="AT21" s="76"/>
      <c r="AU21" s="78"/>
      <c r="AV21" s="393">
        <v>70</v>
      </c>
      <c r="AW21" s="394"/>
      <c r="AX21" s="77"/>
      <c r="AY21" s="76"/>
      <c r="AZ21" s="76"/>
      <c r="BA21" s="76"/>
      <c r="BB21" s="76"/>
      <c r="BC21" s="76"/>
      <c r="BD21" s="76"/>
      <c r="BE21" s="76"/>
      <c r="BF21" s="76"/>
      <c r="BG21" s="76"/>
      <c r="BH21" s="76"/>
      <c r="BI21" s="76"/>
      <c r="BJ21" s="78"/>
      <c r="BL21" s="194"/>
    </row>
    <row r="22" spans="1:65" ht="28.5" customHeight="1">
      <c r="A22" s="194"/>
      <c r="C22" s="393">
        <v>11</v>
      </c>
      <c r="D22" s="394"/>
      <c r="E22" s="77"/>
      <c r="F22" s="76"/>
      <c r="G22" s="76"/>
      <c r="H22" s="76"/>
      <c r="I22" s="76"/>
      <c r="J22" s="76"/>
      <c r="K22" s="76"/>
      <c r="L22" s="76"/>
      <c r="M22" s="76"/>
      <c r="N22" s="76"/>
      <c r="O22" s="76"/>
      <c r="P22" s="76"/>
      <c r="Q22" s="78"/>
      <c r="R22" s="393">
        <v>31</v>
      </c>
      <c r="S22" s="394"/>
      <c r="T22" s="77"/>
      <c r="U22" s="76"/>
      <c r="V22" s="76"/>
      <c r="W22" s="76"/>
      <c r="X22" s="76"/>
      <c r="Y22" s="76"/>
      <c r="Z22" s="76"/>
      <c r="AA22" s="76"/>
      <c r="AB22" s="76"/>
      <c r="AC22" s="76"/>
      <c r="AD22" s="76"/>
      <c r="AE22" s="76"/>
      <c r="AF22" s="78"/>
      <c r="AG22" s="393">
        <v>51</v>
      </c>
      <c r="AH22" s="394"/>
      <c r="AI22" s="77"/>
      <c r="AJ22" s="76"/>
      <c r="AK22" s="76"/>
      <c r="AL22" s="76"/>
      <c r="AM22" s="76"/>
      <c r="AN22" s="76"/>
      <c r="AO22" s="76"/>
      <c r="AP22" s="76"/>
      <c r="AQ22" s="76"/>
      <c r="AR22" s="76"/>
      <c r="AS22" s="76"/>
      <c r="AT22" s="76"/>
      <c r="AU22" s="78"/>
      <c r="AV22" s="393">
        <v>71</v>
      </c>
      <c r="AW22" s="394"/>
      <c r="AX22" s="77"/>
      <c r="AY22" s="76"/>
      <c r="AZ22" s="76"/>
      <c r="BA22" s="76"/>
      <c r="BB22" s="76"/>
      <c r="BC22" s="76"/>
      <c r="BD22" s="76"/>
      <c r="BE22" s="76"/>
      <c r="BF22" s="76"/>
      <c r="BG22" s="76"/>
      <c r="BH22" s="76"/>
      <c r="BI22" s="76"/>
      <c r="BJ22" s="78"/>
      <c r="BL22" s="194"/>
      <c r="BM22" s="6"/>
    </row>
    <row r="23" spans="1:65" ht="28.5" customHeight="1">
      <c r="A23" s="194"/>
      <c r="C23" s="393">
        <v>12</v>
      </c>
      <c r="D23" s="394"/>
      <c r="E23" s="77"/>
      <c r="F23" s="76"/>
      <c r="G23" s="76"/>
      <c r="H23" s="76"/>
      <c r="I23" s="76"/>
      <c r="J23" s="76"/>
      <c r="K23" s="76"/>
      <c r="L23" s="76"/>
      <c r="M23" s="76"/>
      <c r="N23" s="76"/>
      <c r="O23" s="76"/>
      <c r="P23" s="76"/>
      <c r="Q23" s="78"/>
      <c r="R23" s="393">
        <v>32</v>
      </c>
      <c r="S23" s="394"/>
      <c r="T23" s="77"/>
      <c r="U23" s="76"/>
      <c r="V23" s="76"/>
      <c r="W23" s="76"/>
      <c r="X23" s="76"/>
      <c r="Y23" s="76"/>
      <c r="Z23" s="76"/>
      <c r="AA23" s="76"/>
      <c r="AB23" s="76"/>
      <c r="AC23" s="76"/>
      <c r="AD23" s="76"/>
      <c r="AE23" s="76"/>
      <c r="AF23" s="78"/>
      <c r="AG23" s="393">
        <v>52</v>
      </c>
      <c r="AH23" s="394"/>
      <c r="AI23" s="77"/>
      <c r="AJ23" s="76"/>
      <c r="AK23" s="76"/>
      <c r="AL23" s="76"/>
      <c r="AM23" s="76"/>
      <c r="AN23" s="76"/>
      <c r="AO23" s="76"/>
      <c r="AP23" s="76"/>
      <c r="AQ23" s="76"/>
      <c r="AR23" s="76"/>
      <c r="AS23" s="76"/>
      <c r="AT23" s="76"/>
      <c r="AU23" s="78"/>
      <c r="AV23" s="393">
        <v>72</v>
      </c>
      <c r="AW23" s="394"/>
      <c r="AX23" s="77"/>
      <c r="AY23" s="76"/>
      <c r="AZ23" s="76"/>
      <c r="BA23" s="76"/>
      <c r="BB23" s="76"/>
      <c r="BC23" s="76"/>
      <c r="BD23" s="76"/>
      <c r="BE23" s="76"/>
      <c r="BF23" s="76"/>
      <c r="BG23" s="76"/>
      <c r="BH23" s="76"/>
      <c r="BI23" s="76"/>
      <c r="BJ23" s="78"/>
      <c r="BL23" s="194"/>
      <c r="BM23" s="6"/>
    </row>
    <row r="24" spans="1:65" ht="28.5" customHeight="1">
      <c r="A24" s="194"/>
      <c r="C24" s="393">
        <v>13</v>
      </c>
      <c r="D24" s="394"/>
      <c r="E24" s="77"/>
      <c r="F24" s="76"/>
      <c r="G24" s="76"/>
      <c r="H24" s="76"/>
      <c r="I24" s="76"/>
      <c r="J24" s="76"/>
      <c r="K24" s="76"/>
      <c r="L24" s="76"/>
      <c r="M24" s="76"/>
      <c r="N24" s="76"/>
      <c r="O24" s="76"/>
      <c r="P24" s="76"/>
      <c r="Q24" s="78"/>
      <c r="R24" s="393">
        <v>33</v>
      </c>
      <c r="S24" s="394"/>
      <c r="T24" s="77"/>
      <c r="U24" s="76"/>
      <c r="V24" s="76"/>
      <c r="W24" s="76"/>
      <c r="X24" s="76"/>
      <c r="Y24" s="76"/>
      <c r="Z24" s="76"/>
      <c r="AA24" s="76"/>
      <c r="AB24" s="76"/>
      <c r="AC24" s="76"/>
      <c r="AD24" s="76"/>
      <c r="AE24" s="76"/>
      <c r="AF24" s="78"/>
      <c r="AG24" s="393">
        <v>53</v>
      </c>
      <c r="AH24" s="394"/>
      <c r="AI24" s="77"/>
      <c r="AJ24" s="76"/>
      <c r="AK24" s="76"/>
      <c r="AL24" s="76"/>
      <c r="AM24" s="76"/>
      <c r="AN24" s="76"/>
      <c r="AO24" s="76"/>
      <c r="AP24" s="76"/>
      <c r="AQ24" s="76"/>
      <c r="AR24" s="76"/>
      <c r="AS24" s="76"/>
      <c r="AT24" s="76"/>
      <c r="AU24" s="78"/>
      <c r="AV24" s="393">
        <v>73</v>
      </c>
      <c r="AW24" s="394"/>
      <c r="AX24" s="77"/>
      <c r="AY24" s="76"/>
      <c r="AZ24" s="76"/>
      <c r="BA24" s="76"/>
      <c r="BB24" s="76"/>
      <c r="BC24" s="76"/>
      <c r="BD24" s="76"/>
      <c r="BE24" s="76"/>
      <c r="BF24" s="76"/>
      <c r="BG24" s="76"/>
      <c r="BH24" s="76"/>
      <c r="BI24" s="76"/>
      <c r="BJ24" s="78"/>
      <c r="BL24" s="194"/>
      <c r="BM24" s="6"/>
    </row>
    <row r="25" spans="1:65" ht="28.5" customHeight="1">
      <c r="A25" s="194"/>
      <c r="C25" s="393">
        <v>14</v>
      </c>
      <c r="D25" s="394"/>
      <c r="E25" s="77"/>
      <c r="F25" s="76"/>
      <c r="G25" s="76"/>
      <c r="H25" s="76"/>
      <c r="I25" s="76"/>
      <c r="J25" s="76"/>
      <c r="K25" s="76"/>
      <c r="L25" s="76"/>
      <c r="M25" s="76"/>
      <c r="N25" s="76"/>
      <c r="O25" s="76"/>
      <c r="P25" s="76"/>
      <c r="Q25" s="78"/>
      <c r="R25" s="393">
        <v>34</v>
      </c>
      <c r="S25" s="394"/>
      <c r="T25" s="77"/>
      <c r="U25" s="76"/>
      <c r="V25" s="76"/>
      <c r="W25" s="76"/>
      <c r="X25" s="76"/>
      <c r="Y25" s="76"/>
      <c r="Z25" s="76"/>
      <c r="AA25" s="76"/>
      <c r="AB25" s="76"/>
      <c r="AC25" s="76"/>
      <c r="AD25" s="76"/>
      <c r="AE25" s="76"/>
      <c r="AF25" s="78"/>
      <c r="AG25" s="393">
        <v>54</v>
      </c>
      <c r="AH25" s="394"/>
      <c r="AI25" s="77"/>
      <c r="AJ25" s="76"/>
      <c r="AK25" s="76"/>
      <c r="AL25" s="76"/>
      <c r="AM25" s="76"/>
      <c r="AN25" s="76"/>
      <c r="AO25" s="76"/>
      <c r="AP25" s="76"/>
      <c r="AQ25" s="76"/>
      <c r="AR25" s="76"/>
      <c r="AS25" s="76"/>
      <c r="AT25" s="76"/>
      <c r="AU25" s="78"/>
      <c r="AV25" s="393">
        <v>74</v>
      </c>
      <c r="AW25" s="394"/>
      <c r="AX25" s="77"/>
      <c r="AY25" s="76"/>
      <c r="AZ25" s="76"/>
      <c r="BA25" s="76"/>
      <c r="BB25" s="76"/>
      <c r="BC25" s="76"/>
      <c r="BD25" s="76"/>
      <c r="BE25" s="76"/>
      <c r="BF25" s="76"/>
      <c r="BG25" s="76"/>
      <c r="BH25" s="76"/>
      <c r="BI25" s="76"/>
      <c r="BJ25" s="78"/>
      <c r="BL25" s="194"/>
      <c r="BM25" s="6"/>
    </row>
    <row r="26" spans="1:65" ht="28.5" customHeight="1">
      <c r="A26" s="194"/>
      <c r="C26" s="393">
        <v>15</v>
      </c>
      <c r="D26" s="394"/>
      <c r="E26" s="77"/>
      <c r="F26" s="76"/>
      <c r="G26" s="76"/>
      <c r="H26" s="76"/>
      <c r="I26" s="76"/>
      <c r="J26" s="76"/>
      <c r="K26" s="76"/>
      <c r="L26" s="76"/>
      <c r="M26" s="76"/>
      <c r="N26" s="76"/>
      <c r="O26" s="76"/>
      <c r="P26" s="76"/>
      <c r="Q26" s="78"/>
      <c r="R26" s="393">
        <v>35</v>
      </c>
      <c r="S26" s="394"/>
      <c r="T26" s="77"/>
      <c r="U26" s="76"/>
      <c r="V26" s="76"/>
      <c r="W26" s="76"/>
      <c r="X26" s="76"/>
      <c r="Y26" s="76"/>
      <c r="Z26" s="76"/>
      <c r="AA26" s="76"/>
      <c r="AB26" s="76"/>
      <c r="AC26" s="76"/>
      <c r="AD26" s="76"/>
      <c r="AE26" s="76"/>
      <c r="AF26" s="78"/>
      <c r="AG26" s="393">
        <v>55</v>
      </c>
      <c r="AH26" s="394"/>
      <c r="AI26" s="77"/>
      <c r="AJ26" s="76"/>
      <c r="AK26" s="76"/>
      <c r="AL26" s="76"/>
      <c r="AM26" s="76"/>
      <c r="AN26" s="76"/>
      <c r="AO26" s="76"/>
      <c r="AP26" s="76"/>
      <c r="AQ26" s="76"/>
      <c r="AR26" s="76"/>
      <c r="AS26" s="76"/>
      <c r="AT26" s="76"/>
      <c r="AU26" s="78"/>
      <c r="AV26" s="393">
        <v>75</v>
      </c>
      <c r="AW26" s="394"/>
      <c r="AX26" s="77"/>
      <c r="AY26" s="76"/>
      <c r="AZ26" s="76"/>
      <c r="BA26" s="76"/>
      <c r="BB26" s="76"/>
      <c r="BC26" s="76"/>
      <c r="BD26" s="76"/>
      <c r="BE26" s="76"/>
      <c r="BF26" s="76"/>
      <c r="BG26" s="76"/>
      <c r="BH26" s="76"/>
      <c r="BI26" s="76"/>
      <c r="BJ26" s="78"/>
      <c r="BL26" s="194"/>
    </row>
    <row r="27" spans="1:65" ht="28.5" customHeight="1">
      <c r="A27" s="194"/>
      <c r="C27" s="393">
        <v>16</v>
      </c>
      <c r="D27" s="394"/>
      <c r="E27" s="77"/>
      <c r="F27" s="76"/>
      <c r="G27" s="76"/>
      <c r="H27" s="76"/>
      <c r="I27" s="76"/>
      <c r="J27" s="76"/>
      <c r="K27" s="76"/>
      <c r="L27" s="76"/>
      <c r="M27" s="76"/>
      <c r="N27" s="76"/>
      <c r="O27" s="76"/>
      <c r="P27" s="76"/>
      <c r="Q27" s="78"/>
      <c r="R27" s="393">
        <v>36</v>
      </c>
      <c r="S27" s="394"/>
      <c r="T27" s="77"/>
      <c r="U27" s="76"/>
      <c r="V27" s="76"/>
      <c r="W27" s="76"/>
      <c r="X27" s="76"/>
      <c r="Y27" s="76"/>
      <c r="Z27" s="76"/>
      <c r="AA27" s="76"/>
      <c r="AB27" s="76"/>
      <c r="AC27" s="76"/>
      <c r="AD27" s="76"/>
      <c r="AE27" s="76"/>
      <c r="AF27" s="78"/>
      <c r="AG27" s="393">
        <v>56</v>
      </c>
      <c r="AH27" s="394"/>
      <c r="AI27" s="77"/>
      <c r="AJ27" s="76"/>
      <c r="AK27" s="76"/>
      <c r="AL27" s="76"/>
      <c r="AM27" s="76"/>
      <c r="AN27" s="76"/>
      <c r="AO27" s="76"/>
      <c r="AP27" s="76"/>
      <c r="AQ27" s="76"/>
      <c r="AR27" s="76"/>
      <c r="AS27" s="76"/>
      <c r="AT27" s="76"/>
      <c r="AU27" s="78"/>
      <c r="AV27" s="393">
        <v>76</v>
      </c>
      <c r="AW27" s="394"/>
      <c r="AX27" s="77"/>
      <c r="AY27" s="76"/>
      <c r="AZ27" s="76"/>
      <c r="BA27" s="76"/>
      <c r="BB27" s="76"/>
      <c r="BC27" s="76"/>
      <c r="BD27" s="76"/>
      <c r="BE27" s="76"/>
      <c r="BF27" s="76"/>
      <c r="BG27" s="76"/>
      <c r="BH27" s="76"/>
      <c r="BI27" s="76"/>
      <c r="BJ27" s="78"/>
      <c r="BL27" s="194"/>
    </row>
    <row r="28" spans="1:65" ht="28.5" customHeight="1">
      <c r="A28" s="194"/>
      <c r="C28" s="393">
        <v>17</v>
      </c>
      <c r="D28" s="394"/>
      <c r="E28" s="77"/>
      <c r="F28" s="76"/>
      <c r="G28" s="76"/>
      <c r="H28" s="76"/>
      <c r="I28" s="76"/>
      <c r="J28" s="76"/>
      <c r="K28" s="76"/>
      <c r="L28" s="76"/>
      <c r="M28" s="76"/>
      <c r="N28" s="76"/>
      <c r="O28" s="76"/>
      <c r="P28" s="76"/>
      <c r="Q28" s="78"/>
      <c r="R28" s="393">
        <v>37</v>
      </c>
      <c r="S28" s="394"/>
      <c r="T28" s="77"/>
      <c r="U28" s="76"/>
      <c r="V28" s="76"/>
      <c r="W28" s="76"/>
      <c r="X28" s="76"/>
      <c r="Y28" s="76"/>
      <c r="Z28" s="76"/>
      <c r="AA28" s="76"/>
      <c r="AB28" s="76"/>
      <c r="AC28" s="76"/>
      <c r="AD28" s="76"/>
      <c r="AE28" s="76"/>
      <c r="AF28" s="78"/>
      <c r="AG28" s="393">
        <v>57</v>
      </c>
      <c r="AH28" s="394"/>
      <c r="AI28" s="77"/>
      <c r="AJ28" s="76"/>
      <c r="AK28" s="76"/>
      <c r="AL28" s="76"/>
      <c r="AM28" s="76"/>
      <c r="AN28" s="76"/>
      <c r="AO28" s="76"/>
      <c r="AP28" s="76"/>
      <c r="AQ28" s="76"/>
      <c r="AR28" s="76"/>
      <c r="AS28" s="76"/>
      <c r="AT28" s="76"/>
      <c r="AU28" s="78"/>
      <c r="AV28" s="393">
        <v>77</v>
      </c>
      <c r="AW28" s="394"/>
      <c r="AX28" s="77"/>
      <c r="AY28" s="76"/>
      <c r="AZ28" s="76"/>
      <c r="BA28" s="76"/>
      <c r="BB28" s="76"/>
      <c r="BC28" s="76"/>
      <c r="BD28" s="76"/>
      <c r="BE28" s="76"/>
      <c r="BF28" s="76"/>
      <c r="BG28" s="76"/>
      <c r="BH28" s="76"/>
      <c r="BI28" s="76"/>
      <c r="BJ28" s="78"/>
      <c r="BL28" s="194"/>
    </row>
    <row r="29" spans="1:65" ht="28.5" customHeight="1">
      <c r="A29" s="194"/>
      <c r="C29" s="393">
        <v>18</v>
      </c>
      <c r="D29" s="394"/>
      <c r="E29" s="77"/>
      <c r="F29" s="76"/>
      <c r="G29" s="76"/>
      <c r="H29" s="76"/>
      <c r="I29" s="76"/>
      <c r="J29" s="76"/>
      <c r="K29" s="76"/>
      <c r="L29" s="76"/>
      <c r="M29" s="76"/>
      <c r="N29" s="76"/>
      <c r="O29" s="76"/>
      <c r="P29" s="76"/>
      <c r="Q29" s="78"/>
      <c r="R29" s="393">
        <v>38</v>
      </c>
      <c r="S29" s="394"/>
      <c r="T29" s="77"/>
      <c r="U29" s="76"/>
      <c r="V29" s="76"/>
      <c r="W29" s="76"/>
      <c r="X29" s="76"/>
      <c r="Y29" s="76"/>
      <c r="Z29" s="76"/>
      <c r="AA29" s="76"/>
      <c r="AB29" s="76"/>
      <c r="AC29" s="76"/>
      <c r="AD29" s="76"/>
      <c r="AE29" s="76"/>
      <c r="AF29" s="78"/>
      <c r="AG29" s="393">
        <v>58</v>
      </c>
      <c r="AH29" s="394"/>
      <c r="AI29" s="77"/>
      <c r="AJ29" s="76"/>
      <c r="AK29" s="76"/>
      <c r="AL29" s="76"/>
      <c r="AM29" s="76"/>
      <c r="AN29" s="76"/>
      <c r="AO29" s="76"/>
      <c r="AP29" s="76"/>
      <c r="AQ29" s="76"/>
      <c r="AR29" s="76"/>
      <c r="AS29" s="76"/>
      <c r="AT29" s="76"/>
      <c r="AU29" s="78"/>
      <c r="AV29" s="393">
        <v>78</v>
      </c>
      <c r="AW29" s="394"/>
      <c r="AX29" s="77"/>
      <c r="AY29" s="76"/>
      <c r="AZ29" s="76"/>
      <c r="BA29" s="76"/>
      <c r="BB29" s="76"/>
      <c r="BC29" s="76"/>
      <c r="BD29" s="76"/>
      <c r="BE29" s="76"/>
      <c r="BF29" s="76"/>
      <c r="BG29" s="76"/>
      <c r="BH29" s="76"/>
      <c r="BI29" s="76"/>
      <c r="BJ29" s="78"/>
      <c r="BL29" s="194"/>
    </row>
    <row r="30" spans="1:65" ht="28.5" customHeight="1">
      <c r="A30" s="194"/>
      <c r="C30" s="393">
        <v>19</v>
      </c>
      <c r="D30" s="394"/>
      <c r="E30" s="77"/>
      <c r="F30" s="76"/>
      <c r="G30" s="76"/>
      <c r="H30" s="76"/>
      <c r="I30" s="76"/>
      <c r="J30" s="76"/>
      <c r="K30" s="76"/>
      <c r="L30" s="76"/>
      <c r="M30" s="76"/>
      <c r="N30" s="76"/>
      <c r="O30" s="76"/>
      <c r="P30" s="76"/>
      <c r="Q30" s="78"/>
      <c r="R30" s="393">
        <v>39</v>
      </c>
      <c r="S30" s="394"/>
      <c r="T30" s="77"/>
      <c r="U30" s="76"/>
      <c r="V30" s="76"/>
      <c r="W30" s="76"/>
      <c r="X30" s="76"/>
      <c r="Y30" s="76"/>
      <c r="Z30" s="76"/>
      <c r="AA30" s="76"/>
      <c r="AB30" s="76"/>
      <c r="AC30" s="76"/>
      <c r="AD30" s="76"/>
      <c r="AE30" s="76"/>
      <c r="AF30" s="78"/>
      <c r="AG30" s="393">
        <v>59</v>
      </c>
      <c r="AH30" s="394"/>
      <c r="AI30" s="77"/>
      <c r="AJ30" s="76"/>
      <c r="AK30" s="76"/>
      <c r="AL30" s="76"/>
      <c r="AM30" s="76"/>
      <c r="AN30" s="76"/>
      <c r="AO30" s="76"/>
      <c r="AP30" s="76"/>
      <c r="AQ30" s="76"/>
      <c r="AR30" s="76"/>
      <c r="AS30" s="76"/>
      <c r="AT30" s="76"/>
      <c r="AU30" s="78"/>
      <c r="AV30" s="393">
        <v>79</v>
      </c>
      <c r="AW30" s="394"/>
      <c r="AX30" s="77"/>
      <c r="AY30" s="76"/>
      <c r="AZ30" s="76"/>
      <c r="BA30" s="76"/>
      <c r="BB30" s="76"/>
      <c r="BC30" s="76"/>
      <c r="BD30" s="76"/>
      <c r="BE30" s="76"/>
      <c r="BF30" s="76"/>
      <c r="BG30" s="76"/>
      <c r="BH30" s="76"/>
      <c r="BI30" s="76"/>
      <c r="BJ30" s="78"/>
      <c r="BL30" s="194"/>
    </row>
    <row r="31" spans="1:65" s="21" customFormat="1" ht="28.5" customHeight="1">
      <c r="A31" s="197"/>
      <c r="C31" s="393">
        <v>20</v>
      </c>
      <c r="D31" s="394"/>
      <c r="E31" s="79"/>
      <c r="F31" s="80"/>
      <c r="G31" s="80"/>
      <c r="H31" s="80"/>
      <c r="I31" s="80"/>
      <c r="J31" s="80"/>
      <c r="K31" s="80"/>
      <c r="L31" s="80"/>
      <c r="M31" s="80"/>
      <c r="N31" s="80"/>
      <c r="O31" s="80"/>
      <c r="P31" s="80"/>
      <c r="Q31" s="81"/>
      <c r="R31" s="393">
        <v>40</v>
      </c>
      <c r="S31" s="394"/>
      <c r="T31" s="79"/>
      <c r="U31" s="80"/>
      <c r="V31" s="80"/>
      <c r="W31" s="80"/>
      <c r="X31" s="80"/>
      <c r="Y31" s="80"/>
      <c r="Z31" s="80"/>
      <c r="AA31" s="80"/>
      <c r="AB31" s="80"/>
      <c r="AC31" s="80"/>
      <c r="AD31" s="80"/>
      <c r="AE31" s="80"/>
      <c r="AF31" s="81"/>
      <c r="AG31" s="393">
        <v>60</v>
      </c>
      <c r="AH31" s="394"/>
      <c r="AI31" s="79"/>
      <c r="AJ31" s="80"/>
      <c r="AK31" s="80"/>
      <c r="AL31" s="80"/>
      <c r="AM31" s="80"/>
      <c r="AN31" s="80"/>
      <c r="AO31" s="80"/>
      <c r="AP31" s="80"/>
      <c r="AQ31" s="80"/>
      <c r="AR31" s="80"/>
      <c r="AS31" s="80"/>
      <c r="AT31" s="80"/>
      <c r="AU31" s="81"/>
      <c r="AV31" s="393">
        <v>80</v>
      </c>
      <c r="AW31" s="394"/>
      <c r="AX31" s="79"/>
      <c r="AY31" s="80"/>
      <c r="AZ31" s="80"/>
      <c r="BA31" s="80"/>
      <c r="BB31" s="80"/>
      <c r="BC31" s="80"/>
      <c r="BD31" s="80"/>
      <c r="BE31" s="80"/>
      <c r="BF31" s="80"/>
      <c r="BG31" s="80"/>
      <c r="BH31" s="80"/>
      <c r="BI31" s="80"/>
      <c r="BJ31" s="81"/>
      <c r="BL31" s="197"/>
    </row>
    <row r="32" spans="1:65" ht="22.5" customHeight="1">
      <c r="A32" s="194"/>
      <c r="C32" s="82"/>
      <c r="D32" s="82" t="s">
        <v>105</v>
      </c>
      <c r="E32" s="82"/>
      <c r="F32" s="82"/>
      <c r="G32" s="82"/>
      <c r="H32" s="82"/>
      <c r="I32" s="82"/>
      <c r="J32" s="82"/>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75"/>
      <c r="AU32" s="75"/>
      <c r="AV32" s="75"/>
      <c r="AW32" s="75"/>
      <c r="AX32" s="75"/>
      <c r="AY32" s="82"/>
      <c r="AZ32" s="84"/>
      <c r="BA32" s="84"/>
      <c r="BB32" s="84"/>
      <c r="BC32" s="84"/>
      <c r="BD32" s="84"/>
      <c r="BE32" s="84"/>
      <c r="BF32" s="84"/>
      <c r="BG32" s="84"/>
      <c r="BH32" s="84"/>
      <c r="BI32" s="84"/>
      <c r="BJ32" s="84"/>
      <c r="BL32" s="194"/>
    </row>
    <row r="33" spans="1:66" ht="7.5" customHeight="1" thickBot="1">
      <c r="A33" s="194"/>
      <c r="B33" s="2"/>
      <c r="C33" s="2"/>
      <c r="D33" s="10"/>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194"/>
    </row>
    <row r="34" spans="1:66" ht="7.5" customHeight="1" thickTop="1">
      <c r="A34" s="194"/>
      <c r="B34" s="18"/>
      <c r="C34" s="18"/>
      <c r="D34" s="19"/>
      <c r="E34" s="18"/>
      <c r="F34" s="18"/>
      <c r="G34" s="18"/>
      <c r="H34" s="18"/>
      <c r="I34" s="18"/>
      <c r="J34" s="18"/>
      <c r="K34" s="18"/>
      <c r="L34" s="18"/>
      <c r="M34" s="18"/>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94"/>
    </row>
    <row r="35" spans="1:66" ht="13.5" customHeight="1">
      <c r="A35" s="194"/>
      <c r="C35" s="6"/>
      <c r="D35" s="6"/>
      <c r="E35" s="6"/>
      <c r="F35" s="6"/>
      <c r="G35" s="6"/>
      <c r="H35" s="6"/>
      <c r="I35" s="6"/>
      <c r="M35" s="404" t="s">
        <v>59</v>
      </c>
      <c r="N35" s="404"/>
      <c r="O35" s="404"/>
      <c r="P35" s="404"/>
      <c r="Q35" s="404"/>
      <c r="R35" s="404"/>
      <c r="S35" s="404"/>
      <c r="T35" s="404"/>
      <c r="U35" s="404"/>
      <c r="V35" s="404"/>
      <c r="W35" s="404"/>
      <c r="X35" s="404"/>
      <c r="Y35" s="404"/>
      <c r="Z35" s="404"/>
      <c r="AA35" s="404"/>
      <c r="AB35" s="404"/>
      <c r="AC35" s="404"/>
      <c r="AD35" s="404"/>
      <c r="AE35" s="404"/>
      <c r="AF35" s="404"/>
      <c r="AG35" s="404"/>
      <c r="AH35" s="404"/>
      <c r="AJ35" s="8" t="s">
        <v>21</v>
      </c>
      <c r="AK35" s="6"/>
      <c r="AL35" s="6"/>
      <c r="BL35" s="194"/>
    </row>
    <row r="36" spans="1:66" ht="13.5" customHeight="1">
      <c r="A36" s="194"/>
      <c r="C36" s="6"/>
      <c r="D36" s="6"/>
      <c r="E36" s="6"/>
      <c r="F36" s="6"/>
      <c r="G36" s="6"/>
      <c r="H36" s="6"/>
      <c r="I36" s="6"/>
      <c r="M36" s="404"/>
      <c r="N36" s="404"/>
      <c r="O36" s="404"/>
      <c r="P36" s="404"/>
      <c r="Q36" s="404"/>
      <c r="R36" s="404"/>
      <c r="S36" s="404"/>
      <c r="T36" s="404"/>
      <c r="U36" s="404"/>
      <c r="V36" s="404"/>
      <c r="W36" s="404"/>
      <c r="X36" s="404"/>
      <c r="Y36" s="404"/>
      <c r="Z36" s="404"/>
      <c r="AA36" s="404"/>
      <c r="AB36" s="404"/>
      <c r="AC36" s="404"/>
      <c r="AD36" s="404"/>
      <c r="AE36" s="404"/>
      <c r="AF36" s="404"/>
      <c r="AG36" s="404"/>
      <c r="AH36" s="404"/>
      <c r="AJ36" s="8" t="s">
        <v>22</v>
      </c>
      <c r="AK36" s="6"/>
      <c r="AL36" s="6"/>
      <c r="BL36" s="194"/>
    </row>
    <row r="37" spans="1:66" ht="13.5" customHeight="1">
      <c r="A37" s="194"/>
      <c r="M37" s="404"/>
      <c r="N37" s="404"/>
      <c r="O37" s="404"/>
      <c r="P37" s="404"/>
      <c r="Q37" s="404"/>
      <c r="R37" s="404"/>
      <c r="S37" s="404"/>
      <c r="T37" s="404"/>
      <c r="U37" s="404"/>
      <c r="V37" s="404"/>
      <c r="W37" s="404"/>
      <c r="X37" s="404"/>
      <c r="Y37" s="404"/>
      <c r="Z37" s="404"/>
      <c r="AA37" s="404"/>
      <c r="AB37" s="404"/>
      <c r="AC37" s="404"/>
      <c r="AD37" s="404"/>
      <c r="AE37" s="404"/>
      <c r="AF37" s="404"/>
      <c r="AG37" s="404"/>
      <c r="AH37" s="404"/>
      <c r="AJ37" s="23" t="s">
        <v>78</v>
      </c>
      <c r="BL37" s="194"/>
    </row>
    <row r="38" spans="1:66" ht="16.5" customHeight="1">
      <c r="A38" s="194"/>
      <c r="M38" s="43"/>
      <c r="N38" s="43"/>
      <c r="O38" s="43"/>
      <c r="P38" s="43"/>
      <c r="Q38" s="43"/>
      <c r="R38" s="43"/>
      <c r="S38" s="43"/>
      <c r="T38" s="43"/>
      <c r="U38" s="43"/>
      <c r="V38" s="43"/>
      <c r="W38" s="43"/>
      <c r="X38" s="43"/>
      <c r="Y38" s="43"/>
      <c r="Z38" s="43"/>
      <c r="AA38" s="43"/>
      <c r="AB38" s="43"/>
      <c r="AC38" s="43"/>
      <c r="AD38" s="43"/>
      <c r="AE38" s="43"/>
      <c r="AF38" s="43"/>
      <c r="AG38" s="43"/>
      <c r="AH38" s="43"/>
      <c r="AJ38" s="23"/>
      <c r="AN38" s="74" t="s">
        <v>104</v>
      </c>
      <c r="BL38" s="194"/>
    </row>
    <row r="39" spans="1:66" ht="9" customHeight="1">
      <c r="A39" s="194"/>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row>
    <row r="40" spans="1:66">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row>
    <row r="41" spans="1:66">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row>
    <row r="42" spans="1:66">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row>
    <row r="43" spans="1:66">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row>
    <row r="44" spans="1:66">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row>
    <row r="45" spans="1:66">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row>
    <row r="46" spans="1:66">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row>
    <row r="47" spans="1:66">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row>
    <row r="48" spans="1:66">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row>
    <row r="49" spans="1:66">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row>
    <row r="50" spans="1:66">
      <c r="A50" s="17"/>
      <c r="B50" s="17"/>
      <c r="C50" s="17"/>
      <c r="D50" s="17"/>
      <c r="E50" s="200"/>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200"/>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row>
    <row r="51" spans="1:66">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row>
    <row r="52" spans="1:66">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row>
    <row r="53" spans="1:66">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row>
    <row r="54" spans="1:66">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row>
    <row r="55" spans="1:66">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row>
    <row r="56" spans="1:66">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row>
    <row r="57" spans="1:66">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row>
    <row r="58" spans="1:66">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row>
    <row r="59" spans="1:66">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row>
    <row r="60" spans="1:66">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row>
    <row r="61" spans="1:66">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row>
    <row r="62" spans="1:66">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row>
    <row r="63" spans="1:66">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row>
  </sheetData>
  <mergeCells count="113">
    <mergeCell ref="AV27:AW27"/>
    <mergeCell ref="AV28:AW28"/>
    <mergeCell ref="AV29:AW29"/>
    <mergeCell ref="AV30:AW30"/>
    <mergeCell ref="AV31:AW31"/>
    <mergeCell ref="R29:S29"/>
    <mergeCell ref="R30:S30"/>
    <mergeCell ref="R31:S31"/>
    <mergeCell ref="AG12:AH12"/>
    <mergeCell ref="AG13:AH13"/>
    <mergeCell ref="AG14:AH14"/>
    <mergeCell ref="AG15:AH15"/>
    <mergeCell ref="AG16:AH16"/>
    <mergeCell ref="AG17:AH17"/>
    <mergeCell ref="AG18:AH18"/>
    <mergeCell ref="AG19:AH19"/>
    <mergeCell ref="AG20:AH20"/>
    <mergeCell ref="AG21:AH21"/>
    <mergeCell ref="AG22:AH22"/>
    <mergeCell ref="AG23:AH23"/>
    <mergeCell ref="AG24:AH24"/>
    <mergeCell ref="AG25:AH25"/>
    <mergeCell ref="AG26:AH26"/>
    <mergeCell ref="AG27:AH27"/>
    <mergeCell ref="AG28:AH28"/>
    <mergeCell ref="AG29:AH29"/>
    <mergeCell ref="AG30:AH30"/>
    <mergeCell ref="AG31:AH31"/>
    <mergeCell ref="M35:AH37"/>
    <mergeCell ref="C27:D27"/>
    <mergeCell ref="C28:D28"/>
    <mergeCell ref="C29:D29"/>
    <mergeCell ref="C30:D30"/>
    <mergeCell ref="C31:D31"/>
    <mergeCell ref="R26:S26"/>
    <mergeCell ref="R27:S27"/>
    <mergeCell ref="R28:S28"/>
    <mergeCell ref="C2:BJ2"/>
    <mergeCell ref="C4:H4"/>
    <mergeCell ref="I4:BJ4"/>
    <mergeCell ref="C5:H6"/>
    <mergeCell ref="I5:J5"/>
    <mergeCell ref="K5:Q5"/>
    <mergeCell ref="R5:BJ5"/>
    <mergeCell ref="I6:BJ6"/>
    <mergeCell ref="C8:H8"/>
    <mergeCell ref="I8:V8"/>
    <mergeCell ref="W8:AB8"/>
    <mergeCell ref="AC8:AP8"/>
    <mergeCell ref="AQ8:AV8"/>
    <mergeCell ref="AW8:BJ8"/>
    <mergeCell ref="C7:H7"/>
    <mergeCell ref="I7:AF7"/>
    <mergeCell ref="R12:S12"/>
    <mergeCell ref="R13:S13"/>
    <mergeCell ref="R14:S14"/>
    <mergeCell ref="R15:S15"/>
    <mergeCell ref="R16:S16"/>
    <mergeCell ref="AV17:AW17"/>
    <mergeCell ref="AV18:AW18"/>
    <mergeCell ref="AG7:AL7"/>
    <mergeCell ref="AM7:BJ7"/>
    <mergeCell ref="C9:H9"/>
    <mergeCell ref="I9:V9"/>
    <mergeCell ref="W9:AB9"/>
    <mergeCell ref="AC9:AP9"/>
    <mergeCell ref="AQ9:AV9"/>
    <mergeCell ref="AW9:BJ9"/>
    <mergeCell ref="AI11:AU11"/>
    <mergeCell ref="AV11:AW11"/>
    <mergeCell ref="AX11:BJ11"/>
    <mergeCell ref="R17:S17"/>
    <mergeCell ref="R18:S18"/>
    <mergeCell ref="AV26:AW26"/>
    <mergeCell ref="C11:D11"/>
    <mergeCell ref="E11:Q11"/>
    <mergeCell ref="R11:S11"/>
    <mergeCell ref="T11:AF11"/>
    <mergeCell ref="AG11:AH11"/>
    <mergeCell ref="C14:D14"/>
    <mergeCell ref="C15:D15"/>
    <mergeCell ref="C16:D16"/>
    <mergeCell ref="C21:D21"/>
    <mergeCell ref="C22:D22"/>
    <mergeCell ref="C23:D23"/>
    <mergeCell ref="C24:D24"/>
    <mergeCell ref="C25:D25"/>
    <mergeCell ref="C26:D26"/>
    <mergeCell ref="C17:D17"/>
    <mergeCell ref="C18:D18"/>
    <mergeCell ref="C12:D12"/>
    <mergeCell ref="C13:D13"/>
    <mergeCell ref="AV12:AW12"/>
    <mergeCell ref="AV13:AW13"/>
    <mergeCell ref="AV14:AW14"/>
    <mergeCell ref="AV15:AW15"/>
    <mergeCell ref="AV16:AW16"/>
    <mergeCell ref="C19:D19"/>
    <mergeCell ref="C20:D20"/>
    <mergeCell ref="AV19:AW19"/>
    <mergeCell ref="AV20:AW20"/>
    <mergeCell ref="AV21:AW21"/>
    <mergeCell ref="AV22:AW22"/>
    <mergeCell ref="AV23:AW23"/>
    <mergeCell ref="AV24:AW24"/>
    <mergeCell ref="AV25:AW25"/>
    <mergeCell ref="R21:S21"/>
    <mergeCell ref="R22:S22"/>
    <mergeCell ref="R23:S23"/>
    <mergeCell ref="R24:S24"/>
    <mergeCell ref="R25:S25"/>
    <mergeCell ref="R19:S19"/>
    <mergeCell ref="R20:S20"/>
  </mergeCells>
  <phoneticPr fontId="24"/>
  <dataValidations count="2">
    <dataValidation imeMode="hiragana" allowBlank="1" showInputMessage="1" showErrorMessage="1" sqref="I6:BJ6"/>
    <dataValidation imeMode="off" allowBlank="1" showInputMessage="1" showErrorMessage="1" sqref="I7:AF7 AM7:BJ7 K5:Q5"/>
  </dataValidations>
  <pageMargins left="0.69" right="0.22" top="0.22" bottom="0.16" header="0.11" footer="0.11"/>
  <pageSetup paperSize="9" scale="96" orientation="portrait" horizontalDpi="4294967293" r:id="rId1"/>
  <ignoredErrors>
    <ignoredError sqref="I4:BJ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9"/>
  <sheetViews>
    <sheetView showGridLines="0" zoomScaleNormal="100" workbookViewId="0">
      <selection activeCell="I5" sqref="I5:V5"/>
    </sheetView>
  </sheetViews>
  <sheetFormatPr defaultRowHeight="13.5"/>
  <cols>
    <col min="1" max="1" width="1.5" style="44" customWidth="1"/>
    <col min="2" max="2" width="1.75" style="44" customWidth="1"/>
    <col min="3" max="62" width="1.5" style="44" customWidth="1"/>
    <col min="63" max="63" width="1.75" style="44" customWidth="1"/>
    <col min="64" max="125" width="1.5" style="44" customWidth="1"/>
    <col min="126" max="16384" width="9" style="44"/>
  </cols>
  <sheetData>
    <row r="1" spans="1:106">
      <c r="C1" s="13"/>
      <c r="BJ1" s="22" t="s">
        <v>57</v>
      </c>
    </row>
    <row r="2" spans="1:106" ht="18" customHeight="1">
      <c r="A2" s="194"/>
      <c r="B2" s="194"/>
      <c r="C2" s="344" t="str">
        <f>大会要項!C1&amp;"　宿泊確認書"</f>
        <v>エスペサマーフェスU１3  2018 Vol.1　宿泊確認書</v>
      </c>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195"/>
      <c r="BL2" s="196"/>
      <c r="BM2" s="15"/>
      <c r="BN2" s="15"/>
      <c r="BO2" s="15"/>
    </row>
    <row r="3" spans="1:106" ht="12" customHeight="1">
      <c r="A3" s="194"/>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194"/>
    </row>
    <row r="4" spans="1:106" ht="24" customHeight="1">
      <c r="A4" s="194"/>
      <c r="C4" s="345" t="s">
        <v>0</v>
      </c>
      <c r="D4" s="346"/>
      <c r="E4" s="346"/>
      <c r="F4" s="346"/>
      <c r="G4" s="346"/>
      <c r="H4" s="346"/>
      <c r="I4" s="347">
        <f>申込書!I4:BJ4</f>
        <v>0</v>
      </c>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9"/>
      <c r="BL4" s="194"/>
    </row>
    <row r="5" spans="1:106" ht="21.95" customHeight="1">
      <c r="A5" s="194"/>
      <c r="C5" s="371" t="s">
        <v>31</v>
      </c>
      <c r="D5" s="372"/>
      <c r="E5" s="372"/>
      <c r="F5" s="372"/>
      <c r="G5" s="372"/>
      <c r="H5" s="373"/>
      <c r="I5" s="374">
        <f>申込書!I9:V9</f>
        <v>0</v>
      </c>
      <c r="J5" s="374"/>
      <c r="K5" s="374"/>
      <c r="L5" s="374"/>
      <c r="M5" s="374"/>
      <c r="N5" s="374"/>
      <c r="O5" s="374"/>
      <c r="P5" s="374"/>
      <c r="Q5" s="374"/>
      <c r="R5" s="374"/>
      <c r="S5" s="374"/>
      <c r="T5" s="374"/>
      <c r="U5" s="374"/>
      <c r="V5" s="375"/>
      <c r="W5" s="371" t="s">
        <v>32</v>
      </c>
      <c r="X5" s="372"/>
      <c r="Y5" s="372"/>
      <c r="Z5" s="372"/>
      <c r="AA5" s="372"/>
      <c r="AB5" s="373"/>
      <c r="AC5" s="374">
        <f>申込書!AC9:AP9</f>
        <v>0</v>
      </c>
      <c r="AD5" s="374"/>
      <c r="AE5" s="374"/>
      <c r="AF5" s="374"/>
      <c r="AG5" s="374"/>
      <c r="AH5" s="374"/>
      <c r="AI5" s="374"/>
      <c r="AJ5" s="374"/>
      <c r="AK5" s="374"/>
      <c r="AL5" s="374"/>
      <c r="AM5" s="374"/>
      <c r="AN5" s="374"/>
      <c r="AO5" s="374"/>
      <c r="AP5" s="376"/>
      <c r="AQ5" s="371" t="s">
        <v>33</v>
      </c>
      <c r="AR5" s="372"/>
      <c r="AS5" s="372"/>
      <c r="AT5" s="372"/>
      <c r="AU5" s="372"/>
      <c r="AV5" s="373"/>
      <c r="AW5" s="374">
        <f>申込書!AW9:BJ9</f>
        <v>0</v>
      </c>
      <c r="AX5" s="374"/>
      <c r="AY5" s="374"/>
      <c r="AZ5" s="374"/>
      <c r="BA5" s="374"/>
      <c r="BB5" s="374"/>
      <c r="BC5" s="374"/>
      <c r="BD5" s="374"/>
      <c r="BE5" s="374"/>
      <c r="BF5" s="374"/>
      <c r="BG5" s="374"/>
      <c r="BH5" s="374"/>
      <c r="BI5" s="374"/>
      <c r="BJ5" s="376"/>
      <c r="BL5" s="194"/>
    </row>
    <row r="6" spans="1:106" ht="21.95" customHeight="1">
      <c r="A6" s="194"/>
      <c r="C6" s="366" t="s">
        <v>3</v>
      </c>
      <c r="D6" s="367"/>
      <c r="E6" s="367"/>
      <c r="F6" s="367"/>
      <c r="G6" s="367"/>
      <c r="H6" s="368"/>
      <c r="I6" s="369">
        <f>申込書!I10:V10</f>
        <v>0</v>
      </c>
      <c r="J6" s="369"/>
      <c r="K6" s="369"/>
      <c r="L6" s="369"/>
      <c r="M6" s="369"/>
      <c r="N6" s="369"/>
      <c r="O6" s="369"/>
      <c r="P6" s="369"/>
      <c r="Q6" s="369"/>
      <c r="R6" s="369"/>
      <c r="S6" s="369"/>
      <c r="T6" s="369"/>
      <c r="U6" s="369"/>
      <c r="V6" s="391"/>
      <c r="W6" s="366" t="s">
        <v>3</v>
      </c>
      <c r="X6" s="367"/>
      <c r="Y6" s="367"/>
      <c r="Z6" s="367"/>
      <c r="AA6" s="367"/>
      <c r="AB6" s="368"/>
      <c r="AC6" s="369">
        <f>申込書!AC10:AP10</f>
        <v>0</v>
      </c>
      <c r="AD6" s="369"/>
      <c r="AE6" s="369"/>
      <c r="AF6" s="369"/>
      <c r="AG6" s="369"/>
      <c r="AH6" s="369"/>
      <c r="AI6" s="369"/>
      <c r="AJ6" s="369"/>
      <c r="AK6" s="369"/>
      <c r="AL6" s="369"/>
      <c r="AM6" s="369"/>
      <c r="AN6" s="369"/>
      <c r="AO6" s="369"/>
      <c r="AP6" s="370"/>
      <c r="AQ6" s="366" t="s">
        <v>3</v>
      </c>
      <c r="AR6" s="367"/>
      <c r="AS6" s="367"/>
      <c r="AT6" s="367"/>
      <c r="AU6" s="367"/>
      <c r="AV6" s="368"/>
      <c r="AW6" s="369">
        <f>申込書!AW10:BJ10</f>
        <v>0</v>
      </c>
      <c r="AX6" s="369"/>
      <c r="AY6" s="369"/>
      <c r="AZ6" s="369"/>
      <c r="BA6" s="369"/>
      <c r="BB6" s="369"/>
      <c r="BC6" s="369"/>
      <c r="BD6" s="369"/>
      <c r="BE6" s="369"/>
      <c r="BF6" s="369"/>
      <c r="BG6" s="369"/>
      <c r="BH6" s="369"/>
      <c r="BI6" s="369"/>
      <c r="BJ6" s="370"/>
      <c r="BL6" s="194"/>
    </row>
    <row r="7" spans="1:106" ht="11.25" customHeight="1">
      <c r="A7" s="194"/>
      <c r="D7" s="6"/>
      <c r="E7" s="6"/>
      <c r="F7" s="6"/>
      <c r="G7" s="6"/>
      <c r="H7" s="6"/>
      <c r="I7" s="6"/>
      <c r="J7" s="6"/>
      <c r="K7" s="6"/>
      <c r="L7" s="6"/>
      <c r="M7" s="6"/>
      <c r="N7" s="6"/>
      <c r="O7" s="6"/>
      <c r="P7" s="6"/>
      <c r="Q7" s="6"/>
      <c r="R7" s="6"/>
      <c r="S7" s="6"/>
      <c r="T7" s="6"/>
      <c r="U7" s="6"/>
      <c r="V7" s="6"/>
      <c r="W7" s="6"/>
      <c r="X7" s="6"/>
      <c r="Y7" s="6"/>
      <c r="Z7" s="6"/>
      <c r="AA7" s="6"/>
      <c r="AB7" s="6"/>
      <c r="AC7" s="6"/>
      <c r="AD7" s="6"/>
      <c r="AE7" s="6"/>
      <c r="AF7" s="6"/>
      <c r="AG7" s="21"/>
      <c r="AH7" s="6"/>
      <c r="AI7" s="6"/>
      <c r="AJ7" s="6"/>
      <c r="BL7" s="194"/>
    </row>
    <row r="8" spans="1:106" ht="21">
      <c r="A8" s="194"/>
      <c r="C8" s="1" t="s">
        <v>80</v>
      </c>
      <c r="AL8" s="35"/>
      <c r="AM8" s="35"/>
      <c r="AN8" s="35"/>
      <c r="AO8" s="35"/>
      <c r="AP8" s="35"/>
      <c r="AQ8" s="35"/>
      <c r="AR8" s="35"/>
      <c r="AS8" s="35"/>
      <c r="AT8" s="35"/>
      <c r="AU8" s="35"/>
      <c r="AV8" s="35"/>
      <c r="AW8" s="35"/>
      <c r="AX8" s="35"/>
      <c r="AY8" s="35"/>
      <c r="AZ8" s="35"/>
      <c r="BA8" s="35"/>
      <c r="BB8" s="35"/>
      <c r="BC8" s="35"/>
      <c r="BD8" s="35"/>
      <c r="BE8" s="35"/>
      <c r="BF8" s="35"/>
      <c r="BG8" s="35"/>
      <c r="BH8" s="35"/>
      <c r="BI8" s="35"/>
      <c r="BL8" s="194"/>
      <c r="BM8" s="6"/>
      <c r="BN8" s="6"/>
      <c r="BO8" s="6"/>
      <c r="BP8" s="6"/>
      <c r="BQ8" s="6"/>
      <c r="BR8" s="6"/>
      <c r="BS8" s="6"/>
      <c r="BT8" s="62"/>
      <c r="BU8" s="62"/>
      <c r="CG8" s="62"/>
      <c r="CH8" s="62"/>
      <c r="CI8" s="62"/>
      <c r="CJ8" s="6"/>
      <c r="CK8" s="6"/>
      <c r="CL8" s="6"/>
      <c r="CM8" s="6"/>
      <c r="CN8" s="6"/>
      <c r="CO8" s="6"/>
      <c r="CP8" s="6"/>
      <c r="CQ8" s="6"/>
      <c r="CR8" s="6"/>
      <c r="CS8" s="6"/>
      <c r="CT8" s="62"/>
      <c r="CU8" s="62"/>
      <c r="CV8" s="62"/>
      <c r="CW8" s="6"/>
      <c r="CX8" s="6"/>
      <c r="CY8" s="6"/>
      <c r="CZ8" s="6"/>
      <c r="DA8" s="6"/>
      <c r="DB8" s="6"/>
    </row>
    <row r="9" spans="1:106" ht="21.95" customHeight="1" thickBot="1">
      <c r="A9" s="194"/>
      <c r="C9" s="1"/>
      <c r="D9" s="295"/>
      <c r="E9" s="295"/>
      <c r="F9" s="295"/>
      <c r="G9" s="295"/>
      <c r="H9" s="295"/>
      <c r="I9" s="295"/>
      <c r="J9" s="295"/>
      <c r="K9" s="296" t="s">
        <v>164</v>
      </c>
      <c r="L9" s="296"/>
      <c r="M9" s="296"/>
      <c r="N9" s="296"/>
      <c r="O9" s="296"/>
      <c r="P9" s="296"/>
      <c r="Q9" s="296"/>
      <c r="R9" s="296" t="s">
        <v>165</v>
      </c>
      <c r="S9" s="296"/>
      <c r="T9" s="296"/>
      <c r="U9" s="296"/>
      <c r="V9" s="296"/>
      <c r="W9" s="296"/>
      <c r="X9" s="296"/>
      <c r="Y9" s="296" t="s">
        <v>160</v>
      </c>
      <c r="Z9" s="296"/>
      <c r="AA9" s="296"/>
      <c r="AB9" s="296"/>
      <c r="AC9" s="296"/>
      <c r="AD9" s="296"/>
      <c r="AE9" s="296"/>
      <c r="AF9" s="441"/>
      <c r="AG9" s="305"/>
      <c r="AH9" s="305"/>
      <c r="AI9" s="305"/>
      <c r="AJ9" s="305"/>
      <c r="AK9" s="305"/>
      <c r="AL9" s="305"/>
      <c r="AM9" s="305"/>
      <c r="AN9" s="305"/>
      <c r="AO9" s="305"/>
      <c r="AP9" s="305"/>
      <c r="AQ9" s="305"/>
      <c r="AR9" s="305"/>
      <c r="AS9" s="305"/>
      <c r="AT9" s="35"/>
      <c r="AU9" s="35"/>
      <c r="AV9" s="35"/>
      <c r="AW9" s="35"/>
      <c r="AX9" s="35"/>
      <c r="AZ9" s="334" t="s">
        <v>51</v>
      </c>
      <c r="BA9" s="334"/>
      <c r="BB9" s="334"/>
      <c r="BC9" s="334"/>
      <c r="BD9" s="334"/>
      <c r="BE9" s="334"/>
      <c r="BF9" s="334"/>
      <c r="BG9" s="334"/>
      <c r="BH9" s="334"/>
      <c r="BI9" s="334"/>
      <c r="BJ9" s="334"/>
      <c r="BL9" s="194"/>
      <c r="BM9" s="6"/>
      <c r="BN9" s="6"/>
      <c r="BO9" s="6"/>
      <c r="BP9" s="6"/>
      <c r="BQ9" s="6"/>
      <c r="BR9" s="6"/>
      <c r="BS9" s="6"/>
      <c r="BT9" s="6"/>
      <c r="BU9" s="6"/>
    </row>
    <row r="10" spans="1:106" ht="24" customHeight="1" thickTop="1" thickBot="1">
      <c r="A10" s="194"/>
      <c r="C10" s="1"/>
      <c r="D10" s="306" t="s">
        <v>49</v>
      </c>
      <c r="E10" s="307"/>
      <c r="F10" s="307"/>
      <c r="G10" s="307"/>
      <c r="H10" s="307"/>
      <c r="I10" s="307"/>
      <c r="J10" s="307"/>
      <c r="K10" s="279" t="str">
        <f>IF(申込書!K23:O23="","",申込書!K23:O23)</f>
        <v/>
      </c>
      <c r="L10" s="280"/>
      <c r="M10" s="280"/>
      <c r="N10" s="280"/>
      <c r="O10" s="280"/>
      <c r="P10" s="316" t="s">
        <v>75</v>
      </c>
      <c r="Q10" s="317"/>
      <c r="R10" s="279" t="str">
        <f>IF(申込書!R23:V23="","",申込書!R23:V23)</f>
        <v/>
      </c>
      <c r="S10" s="280"/>
      <c r="T10" s="280"/>
      <c r="U10" s="280"/>
      <c r="V10" s="280"/>
      <c r="W10" s="316" t="s">
        <v>75</v>
      </c>
      <c r="X10" s="317"/>
      <c r="Y10" s="279" t="str">
        <f>IF(申込書!Y23:AC23="","",申込書!Y23:AC23)</f>
        <v/>
      </c>
      <c r="Z10" s="280"/>
      <c r="AA10" s="280"/>
      <c r="AB10" s="280"/>
      <c r="AC10" s="280"/>
      <c r="AD10" s="316" t="s">
        <v>75</v>
      </c>
      <c r="AE10" s="317"/>
      <c r="AF10" s="434"/>
      <c r="AG10" s="287"/>
      <c r="AH10" s="287"/>
      <c r="AI10" s="287"/>
      <c r="AJ10" s="287"/>
      <c r="AK10" s="392"/>
      <c r="AL10" s="392"/>
      <c r="AM10" s="287"/>
      <c r="AN10" s="287"/>
      <c r="AO10" s="287"/>
      <c r="AP10" s="287"/>
      <c r="AQ10" s="287"/>
      <c r="AR10" s="392"/>
      <c r="AS10" s="392"/>
      <c r="AT10" s="35"/>
      <c r="AU10" s="35"/>
      <c r="AV10" s="35"/>
      <c r="AW10" s="35"/>
      <c r="AX10" s="35"/>
      <c r="AZ10" s="335" t="str">
        <f>IF(SUM(K10:AE10)=0,"",SUM(K10:AE10)*600)</f>
        <v/>
      </c>
      <c r="BA10" s="335"/>
      <c r="BB10" s="335"/>
      <c r="BC10" s="335"/>
      <c r="BD10" s="335"/>
      <c r="BE10" s="335"/>
      <c r="BF10" s="335"/>
      <c r="BG10" s="335"/>
      <c r="BH10" s="335"/>
      <c r="BI10" s="335"/>
      <c r="BJ10" s="335"/>
      <c r="BL10" s="194"/>
      <c r="BM10" s="6"/>
      <c r="BN10" s="6"/>
      <c r="BO10" s="6"/>
      <c r="BP10" s="6"/>
      <c r="BQ10" s="6"/>
      <c r="BR10" s="6"/>
      <c r="BS10" s="6"/>
      <c r="BT10" s="6"/>
      <c r="BU10" s="6"/>
    </row>
    <row r="11" spans="1:106" ht="24" customHeight="1" thickTop="1">
      <c r="A11" s="194"/>
      <c r="D11" s="306" t="s">
        <v>50</v>
      </c>
      <c r="E11" s="307"/>
      <c r="F11" s="307"/>
      <c r="G11" s="307"/>
      <c r="H11" s="307"/>
      <c r="I11" s="307"/>
      <c r="J11" s="307"/>
      <c r="K11" s="279" t="str">
        <f>IF(申込書!K24:O24="","",申込書!K24:O24)</f>
        <v/>
      </c>
      <c r="L11" s="280"/>
      <c r="M11" s="280"/>
      <c r="N11" s="280"/>
      <c r="O11" s="280"/>
      <c r="P11" s="316" t="s">
        <v>75</v>
      </c>
      <c r="Q11" s="317"/>
      <c r="R11" s="279" t="str">
        <f>IF(申込書!R24:V24="","",申込書!R24:V24)</f>
        <v/>
      </c>
      <c r="S11" s="280"/>
      <c r="T11" s="280"/>
      <c r="U11" s="280"/>
      <c r="V11" s="280"/>
      <c r="W11" s="316" t="s">
        <v>75</v>
      </c>
      <c r="X11" s="317"/>
      <c r="Y11" s="279" t="str">
        <f>IF(申込書!Y24:AC24="","",申込書!Y24:AC24)</f>
        <v/>
      </c>
      <c r="Z11" s="280"/>
      <c r="AA11" s="280"/>
      <c r="AB11" s="280"/>
      <c r="AC11" s="280"/>
      <c r="AD11" s="316" t="s">
        <v>75</v>
      </c>
      <c r="AE11" s="317"/>
      <c r="AF11" s="434"/>
      <c r="AG11" s="287"/>
      <c r="AH11" s="287"/>
      <c r="AI11" s="287"/>
      <c r="AJ11" s="287"/>
      <c r="AK11" s="392"/>
      <c r="AL11" s="392"/>
      <c r="AM11" s="287"/>
      <c r="AN11" s="287"/>
      <c r="AO11" s="287"/>
      <c r="AP11" s="287"/>
      <c r="AQ11" s="287"/>
      <c r="AR11" s="392"/>
      <c r="AS11" s="392"/>
      <c r="AZ11" s="335" t="str">
        <f>IF(SUM(K11:AE11)=0,"",SUM(K11:AE11)*550)</f>
        <v/>
      </c>
      <c r="BA11" s="335"/>
      <c r="BB11" s="335"/>
      <c r="BC11" s="335"/>
      <c r="BD11" s="335"/>
      <c r="BE11" s="335"/>
      <c r="BF11" s="335"/>
      <c r="BG11" s="335"/>
      <c r="BH11" s="335"/>
      <c r="BI11" s="335"/>
      <c r="BJ11" s="335"/>
      <c r="BL11" s="194"/>
    </row>
    <row r="12" spans="1:106" ht="11.25" customHeight="1">
      <c r="A12" s="194"/>
      <c r="D12" s="32"/>
      <c r="E12" s="32"/>
      <c r="F12" s="32"/>
      <c r="G12" s="32"/>
      <c r="H12" s="32"/>
      <c r="I12" s="32"/>
      <c r="J12" s="32"/>
      <c r="K12" s="37"/>
      <c r="L12" s="37"/>
      <c r="M12" s="37"/>
      <c r="N12" s="37"/>
      <c r="O12" s="37"/>
      <c r="P12" s="37"/>
      <c r="Q12" s="37"/>
      <c r="R12" s="37"/>
      <c r="S12" s="37"/>
      <c r="T12" s="37"/>
      <c r="U12" s="37"/>
      <c r="V12" s="37"/>
      <c r="W12" s="37"/>
      <c r="X12" s="37"/>
      <c r="Y12" s="37"/>
      <c r="Z12" s="37"/>
      <c r="AA12" s="37"/>
      <c r="AB12" s="37"/>
      <c r="AC12" s="37"/>
      <c r="AD12" s="37"/>
      <c r="AE12" s="37"/>
      <c r="AF12" s="201"/>
      <c r="AG12" s="201"/>
      <c r="AH12" s="201"/>
      <c r="AI12" s="201"/>
      <c r="AJ12" s="201"/>
      <c r="AK12" s="201"/>
      <c r="AL12" s="201"/>
      <c r="AM12" s="201"/>
      <c r="AN12" s="201"/>
      <c r="AO12" s="201"/>
      <c r="AP12" s="201"/>
      <c r="AQ12" s="201"/>
      <c r="AR12" s="201"/>
      <c r="AS12" s="201"/>
      <c r="AT12" s="63"/>
      <c r="AZ12" s="410">
        <f>SUM(AZ10:BJ11)</f>
        <v>0</v>
      </c>
      <c r="BA12" s="411"/>
      <c r="BB12" s="411"/>
      <c r="BC12" s="411"/>
      <c r="BD12" s="411"/>
      <c r="BE12" s="411"/>
      <c r="BF12" s="411"/>
      <c r="BG12" s="411"/>
      <c r="BH12" s="411"/>
      <c r="BI12" s="411"/>
      <c r="BJ12" s="411"/>
      <c r="BL12" s="194"/>
    </row>
    <row r="13" spans="1:106" ht="21">
      <c r="A13" s="194"/>
      <c r="C13" s="3" t="s">
        <v>81</v>
      </c>
      <c r="D13" s="38"/>
      <c r="E13" s="38"/>
      <c r="F13" s="38"/>
      <c r="G13" s="38"/>
      <c r="H13" s="38"/>
      <c r="I13" s="38"/>
      <c r="J13" s="38"/>
      <c r="K13" s="39"/>
      <c r="L13" s="39"/>
      <c r="M13" s="39"/>
      <c r="N13" s="39"/>
      <c r="O13" s="39"/>
      <c r="P13" s="39"/>
      <c r="Q13" s="39"/>
      <c r="R13" s="39"/>
      <c r="S13" s="39"/>
      <c r="T13" s="39"/>
      <c r="U13" s="39"/>
      <c r="V13" s="39"/>
      <c r="W13" s="39"/>
      <c r="X13" s="39"/>
      <c r="Y13" s="39"/>
      <c r="Z13" s="39"/>
      <c r="AA13" s="39"/>
      <c r="AB13" s="39"/>
      <c r="AC13" s="39"/>
      <c r="AD13" s="39"/>
      <c r="AE13" s="39"/>
      <c r="AF13" s="201"/>
      <c r="AG13" s="201"/>
      <c r="AH13" s="201"/>
      <c r="AI13" s="201"/>
      <c r="AJ13" s="201"/>
      <c r="AK13" s="201"/>
      <c r="AL13" s="201"/>
      <c r="AM13" s="201"/>
      <c r="AN13" s="201"/>
      <c r="AO13" s="201"/>
      <c r="AP13" s="201"/>
      <c r="AQ13" s="201"/>
      <c r="AR13" s="201"/>
      <c r="AS13" s="201"/>
      <c r="AT13" s="63"/>
      <c r="BL13" s="194"/>
    </row>
    <row r="14" spans="1:106" ht="21.95" customHeight="1" thickBot="1">
      <c r="A14" s="194"/>
      <c r="D14" s="295"/>
      <c r="E14" s="295"/>
      <c r="F14" s="295"/>
      <c r="G14" s="295"/>
      <c r="H14" s="295"/>
      <c r="I14" s="295"/>
      <c r="J14" s="295"/>
      <c r="K14" s="296" t="s">
        <v>164</v>
      </c>
      <c r="L14" s="296"/>
      <c r="M14" s="296"/>
      <c r="N14" s="296"/>
      <c r="O14" s="296"/>
      <c r="P14" s="296"/>
      <c r="Q14" s="296"/>
      <c r="R14" s="296" t="s">
        <v>165</v>
      </c>
      <c r="S14" s="296"/>
      <c r="T14" s="296"/>
      <c r="U14" s="296"/>
      <c r="V14" s="296"/>
      <c r="W14" s="296"/>
      <c r="X14" s="296"/>
      <c r="Y14" s="296" t="s">
        <v>160</v>
      </c>
      <c r="Z14" s="296"/>
      <c r="AA14" s="296"/>
      <c r="AB14" s="296"/>
      <c r="AC14" s="296"/>
      <c r="AD14" s="296"/>
      <c r="AE14" s="296"/>
      <c r="AF14" s="441"/>
      <c r="AG14" s="305"/>
      <c r="AH14" s="305"/>
      <c r="AI14" s="305"/>
      <c r="AJ14" s="305"/>
      <c r="AK14" s="305"/>
      <c r="AL14" s="305"/>
      <c r="AM14" s="305"/>
      <c r="AN14" s="305"/>
      <c r="AO14" s="305"/>
      <c r="AP14" s="305"/>
      <c r="AQ14" s="305"/>
      <c r="AR14" s="305"/>
      <c r="AS14" s="305"/>
      <c r="AT14" s="35"/>
      <c r="AU14" s="35"/>
      <c r="AV14" s="35"/>
      <c r="AW14" s="35"/>
      <c r="AX14" s="35"/>
      <c r="AZ14" s="41"/>
      <c r="BA14" s="41"/>
      <c r="BB14" s="41"/>
      <c r="BC14" s="41"/>
      <c r="BD14" s="41"/>
      <c r="BE14" s="41"/>
      <c r="BF14" s="41"/>
      <c r="BG14" s="41"/>
      <c r="BH14" s="41"/>
      <c r="BI14" s="41"/>
      <c r="BJ14" s="41"/>
      <c r="BL14" s="194"/>
    </row>
    <row r="15" spans="1:106" ht="21.95" customHeight="1" thickTop="1">
      <c r="A15" s="194"/>
      <c r="D15" s="241" t="s">
        <v>4</v>
      </c>
      <c r="E15" s="242"/>
      <c r="F15" s="242"/>
      <c r="G15" s="242"/>
      <c r="H15" s="242"/>
      <c r="I15" s="242"/>
      <c r="J15" s="242"/>
      <c r="K15" s="294"/>
      <c r="L15" s="294"/>
      <c r="M15" s="294"/>
      <c r="N15" s="294"/>
      <c r="O15" s="294"/>
      <c r="P15" s="294"/>
      <c r="Q15" s="294"/>
      <c r="R15" s="289" t="str">
        <f>申込書!R35:V35</f>
        <v/>
      </c>
      <c r="S15" s="290"/>
      <c r="T15" s="290"/>
      <c r="U15" s="290"/>
      <c r="V15" s="290"/>
      <c r="W15" s="291" t="s">
        <v>75</v>
      </c>
      <c r="X15" s="292"/>
      <c r="Y15" s="289">
        <f>申込書!Y35:AC35</f>
        <v>0</v>
      </c>
      <c r="Z15" s="290"/>
      <c r="AA15" s="290"/>
      <c r="AB15" s="290"/>
      <c r="AC15" s="290"/>
      <c r="AD15" s="291" t="s">
        <v>75</v>
      </c>
      <c r="AE15" s="292"/>
      <c r="AF15" s="434"/>
      <c r="AG15" s="287"/>
      <c r="AH15" s="287"/>
      <c r="AI15" s="287"/>
      <c r="AJ15" s="287"/>
      <c r="AK15" s="288"/>
      <c r="AL15" s="288"/>
      <c r="AM15" s="287"/>
      <c r="AN15" s="287"/>
      <c r="AO15" s="287"/>
      <c r="AP15" s="287"/>
      <c r="AQ15" s="287"/>
      <c r="AR15" s="288"/>
      <c r="AS15" s="288"/>
      <c r="AT15" s="35"/>
      <c r="AU15" s="35"/>
      <c r="AV15" s="35"/>
      <c r="AW15" s="35"/>
      <c r="AX15" s="35"/>
      <c r="AZ15" s="29"/>
      <c r="BA15" s="29"/>
      <c r="BB15" s="29"/>
      <c r="BC15" s="29"/>
      <c r="BD15" s="29"/>
      <c r="BE15" s="29"/>
      <c r="BF15" s="29"/>
      <c r="BG15" s="29"/>
      <c r="BH15" s="29"/>
      <c r="BI15" s="29"/>
      <c r="BJ15" s="29"/>
      <c r="BL15" s="194"/>
    </row>
    <row r="16" spans="1:106" ht="21.95" customHeight="1" thickBot="1">
      <c r="A16" s="194"/>
      <c r="D16" s="241" t="s">
        <v>5</v>
      </c>
      <c r="E16" s="242"/>
      <c r="F16" s="242"/>
      <c r="G16" s="242"/>
      <c r="H16" s="242"/>
      <c r="I16" s="242"/>
      <c r="J16" s="242"/>
      <c r="K16" s="289" t="str">
        <f>申込書!K36:O36</f>
        <v/>
      </c>
      <c r="L16" s="290"/>
      <c r="M16" s="290"/>
      <c r="N16" s="290"/>
      <c r="O16" s="290"/>
      <c r="P16" s="291" t="s">
        <v>75</v>
      </c>
      <c r="Q16" s="292"/>
      <c r="R16" s="289">
        <f>申込書!R36:V36</f>
        <v>0</v>
      </c>
      <c r="S16" s="290"/>
      <c r="T16" s="290"/>
      <c r="U16" s="290"/>
      <c r="V16" s="290"/>
      <c r="W16" s="291" t="s">
        <v>75</v>
      </c>
      <c r="X16" s="292"/>
      <c r="Y16" s="283"/>
      <c r="Z16" s="284"/>
      <c r="AA16" s="284"/>
      <c r="AB16" s="284"/>
      <c r="AC16" s="284"/>
      <c r="AD16" s="285"/>
      <c r="AE16" s="286"/>
      <c r="AF16" s="434"/>
      <c r="AG16" s="287"/>
      <c r="AH16" s="287"/>
      <c r="AI16" s="287"/>
      <c r="AJ16" s="287"/>
      <c r="AK16" s="288"/>
      <c r="AL16" s="288"/>
      <c r="AM16" s="433"/>
      <c r="AN16" s="433"/>
      <c r="AO16" s="433"/>
      <c r="AP16" s="433"/>
      <c r="AQ16" s="433"/>
      <c r="AR16" s="433"/>
      <c r="AS16" s="433"/>
      <c r="AZ16" s="330" t="s">
        <v>102</v>
      </c>
      <c r="BA16" s="330"/>
      <c r="BB16" s="330"/>
      <c r="BC16" s="330"/>
      <c r="BD16" s="330"/>
      <c r="BE16" s="330"/>
      <c r="BF16" s="330"/>
      <c r="BG16" s="330"/>
      <c r="BH16" s="330"/>
      <c r="BI16" s="330"/>
      <c r="BJ16" s="330"/>
      <c r="BL16" s="194"/>
    </row>
    <row r="17" spans="1:73" ht="21.95" customHeight="1" thickTop="1">
      <c r="A17" s="194"/>
      <c r="D17" s="241" t="s">
        <v>54</v>
      </c>
      <c r="E17" s="242"/>
      <c r="F17" s="242"/>
      <c r="G17" s="242"/>
      <c r="H17" s="242"/>
      <c r="I17" s="242"/>
      <c r="J17" s="242"/>
      <c r="K17" s="279" t="str">
        <f>申込書!K37:O37</f>
        <v/>
      </c>
      <c r="L17" s="280"/>
      <c r="M17" s="280"/>
      <c r="N17" s="280"/>
      <c r="O17" s="280"/>
      <c r="P17" s="281" t="s">
        <v>76</v>
      </c>
      <c r="Q17" s="282"/>
      <c r="R17" s="279">
        <f>申込書!R37:V37</f>
        <v>0</v>
      </c>
      <c r="S17" s="280"/>
      <c r="T17" s="280"/>
      <c r="U17" s="280"/>
      <c r="V17" s="280"/>
      <c r="W17" s="281" t="s">
        <v>76</v>
      </c>
      <c r="X17" s="282"/>
      <c r="Y17" s="283"/>
      <c r="Z17" s="284"/>
      <c r="AA17" s="284"/>
      <c r="AB17" s="284"/>
      <c r="AC17" s="284"/>
      <c r="AD17" s="285"/>
      <c r="AE17" s="286"/>
      <c r="AF17" s="434"/>
      <c r="AG17" s="287"/>
      <c r="AH17" s="287"/>
      <c r="AI17" s="287"/>
      <c r="AJ17" s="287"/>
      <c r="AK17" s="288"/>
      <c r="AL17" s="288"/>
      <c r="AM17" s="433"/>
      <c r="AN17" s="433"/>
      <c r="AO17" s="433"/>
      <c r="AP17" s="433"/>
      <c r="AQ17" s="433"/>
      <c r="AR17" s="433"/>
      <c r="AS17" s="433"/>
      <c r="AZ17" s="331">
        <f>AJ30</f>
        <v>0</v>
      </c>
      <c r="BA17" s="331"/>
      <c r="BB17" s="331"/>
      <c r="BC17" s="331"/>
      <c r="BD17" s="331"/>
      <c r="BE17" s="331"/>
      <c r="BF17" s="331"/>
      <c r="BG17" s="331"/>
      <c r="BH17" s="331"/>
      <c r="BI17" s="331"/>
      <c r="BJ17" s="331"/>
      <c r="BL17" s="194"/>
      <c r="BN17" s="24">
        <f>COUNTA(K17:AL17)</f>
        <v>4</v>
      </c>
    </row>
    <row r="18" spans="1:73" ht="21.75" customHeight="1">
      <c r="A18" s="194"/>
      <c r="D18" s="418" t="s">
        <v>74</v>
      </c>
      <c r="E18" s="418"/>
      <c r="F18" s="418"/>
      <c r="G18" s="418"/>
      <c r="H18" s="418"/>
      <c r="I18" s="418"/>
      <c r="J18" s="418"/>
      <c r="K18" s="429" t="s">
        <v>145</v>
      </c>
      <c r="L18" s="430"/>
      <c r="M18" s="430"/>
      <c r="N18" s="430"/>
      <c r="O18" s="430"/>
      <c r="P18" s="430"/>
      <c r="Q18" s="431"/>
      <c r="R18" s="429"/>
      <c r="S18" s="430"/>
      <c r="T18" s="430"/>
      <c r="U18" s="430"/>
      <c r="V18" s="430"/>
      <c r="W18" s="430"/>
      <c r="X18" s="431"/>
      <c r="Y18" s="429"/>
      <c r="Z18" s="430"/>
      <c r="AA18" s="430"/>
      <c r="AB18" s="430"/>
      <c r="AC18" s="430"/>
      <c r="AD18" s="430"/>
      <c r="AE18" s="431"/>
      <c r="AF18" s="439"/>
      <c r="AG18" s="440"/>
      <c r="AH18" s="440"/>
      <c r="AI18" s="440"/>
      <c r="AJ18" s="440"/>
      <c r="AK18" s="440"/>
      <c r="AL18" s="440"/>
      <c r="AM18" s="432"/>
      <c r="AN18" s="432"/>
      <c r="AO18" s="432"/>
      <c r="AP18" s="432"/>
      <c r="AQ18" s="432"/>
      <c r="AR18" s="432"/>
      <c r="AS18" s="432"/>
      <c r="AY18" s="40"/>
      <c r="AZ18" s="40"/>
      <c r="BA18" s="147"/>
      <c r="BB18" s="40"/>
      <c r="BC18" s="40"/>
      <c r="BL18" s="194"/>
      <c r="BM18" s="6"/>
      <c r="BN18" s="6"/>
      <c r="BO18" s="6"/>
      <c r="BP18" s="6"/>
      <c r="BQ18" s="6"/>
      <c r="BR18" s="6"/>
      <c r="BS18" s="6"/>
      <c r="BT18" s="6"/>
      <c r="BU18" s="6"/>
    </row>
    <row r="19" spans="1:73" ht="21.75" customHeight="1">
      <c r="A19" s="194"/>
      <c r="D19" s="418" t="s">
        <v>82</v>
      </c>
      <c r="E19" s="418"/>
      <c r="F19" s="418"/>
      <c r="G19" s="418"/>
      <c r="H19" s="418"/>
      <c r="I19" s="418"/>
      <c r="J19" s="418"/>
      <c r="K19" s="436"/>
      <c r="L19" s="437"/>
      <c r="M19" s="437"/>
      <c r="N19" s="437"/>
      <c r="O19" s="437"/>
      <c r="P19" s="437"/>
      <c r="Q19" s="437"/>
      <c r="R19" s="437"/>
      <c r="S19" s="437"/>
      <c r="T19" s="437"/>
      <c r="U19" s="437"/>
      <c r="V19" s="437"/>
      <c r="W19" s="437"/>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8"/>
      <c r="AY19" s="40"/>
      <c r="AZ19" s="40"/>
      <c r="BA19" s="147"/>
      <c r="BB19" s="40"/>
      <c r="BC19" s="40"/>
      <c r="BL19" s="194"/>
      <c r="BM19" s="6"/>
      <c r="BN19" s="6"/>
      <c r="BO19" s="6"/>
      <c r="BP19" s="6"/>
      <c r="BQ19" s="6"/>
      <c r="BR19" s="6"/>
      <c r="BS19" s="6"/>
      <c r="BT19" s="6"/>
      <c r="BU19" s="6"/>
    </row>
    <row r="20" spans="1:73" ht="21.75" customHeight="1">
      <c r="A20" s="194"/>
      <c r="D20" s="418" t="s">
        <v>94</v>
      </c>
      <c r="E20" s="418"/>
      <c r="F20" s="418"/>
      <c r="G20" s="418"/>
      <c r="H20" s="418"/>
      <c r="I20" s="418"/>
      <c r="J20" s="418"/>
      <c r="K20" s="419"/>
      <c r="L20" s="420"/>
      <c r="M20" s="420"/>
      <c r="N20" s="420"/>
      <c r="O20" s="420"/>
      <c r="P20" s="420"/>
      <c r="Q20" s="421"/>
      <c r="R20" s="419"/>
      <c r="S20" s="420"/>
      <c r="T20" s="420"/>
      <c r="U20" s="420"/>
      <c r="V20" s="420"/>
      <c r="W20" s="420"/>
      <c r="X20" s="421"/>
      <c r="Y20" s="422"/>
      <c r="Z20" s="423"/>
      <c r="AA20" s="423"/>
      <c r="AB20" s="423"/>
      <c r="AC20" s="423"/>
      <c r="AD20" s="423"/>
      <c r="AE20" s="424"/>
      <c r="AF20" s="422"/>
      <c r="AG20" s="423"/>
      <c r="AH20" s="423"/>
      <c r="AI20" s="423"/>
      <c r="AJ20" s="423"/>
      <c r="AK20" s="423"/>
      <c r="AL20" s="424"/>
      <c r="AM20" s="435"/>
      <c r="AN20" s="435"/>
      <c r="AO20" s="435"/>
      <c r="AP20" s="435"/>
      <c r="AQ20" s="435"/>
      <c r="AR20" s="435"/>
      <c r="AS20" s="435"/>
      <c r="AY20" s="40"/>
      <c r="AZ20" s="40"/>
      <c r="BA20" s="147"/>
      <c r="BB20" s="40"/>
      <c r="BC20" s="40"/>
      <c r="BL20" s="194"/>
      <c r="BM20" s="6"/>
      <c r="BN20" s="6"/>
      <c r="BO20" s="6"/>
      <c r="BP20" s="6"/>
      <c r="BQ20" s="6"/>
      <c r="BR20" s="6"/>
      <c r="BS20" s="6"/>
      <c r="BT20" s="6"/>
      <c r="BU20" s="6"/>
    </row>
    <row r="21" spans="1:73" ht="21.75" customHeight="1">
      <c r="A21" s="194"/>
      <c r="D21" s="418" t="s">
        <v>83</v>
      </c>
      <c r="E21" s="418"/>
      <c r="F21" s="418"/>
      <c r="G21" s="418"/>
      <c r="H21" s="418"/>
      <c r="I21" s="418"/>
      <c r="J21" s="418"/>
      <c r="K21" s="436"/>
      <c r="L21" s="437"/>
      <c r="M21" s="437"/>
      <c r="N21" s="437"/>
      <c r="O21" s="437"/>
      <c r="P21" s="437"/>
      <c r="Q21" s="437"/>
      <c r="R21" s="437"/>
      <c r="S21" s="437"/>
      <c r="T21" s="437"/>
      <c r="U21" s="437"/>
      <c r="V21" s="437"/>
      <c r="W21" s="437"/>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8"/>
      <c r="AY21" s="40"/>
      <c r="AZ21" s="40"/>
      <c r="BA21" s="147"/>
      <c r="BB21" s="40"/>
      <c r="BC21" s="40"/>
      <c r="BL21" s="194"/>
      <c r="BM21" s="6"/>
      <c r="BN21" s="6"/>
      <c r="BO21" s="6"/>
      <c r="BP21" s="6"/>
      <c r="BQ21" s="6"/>
      <c r="BR21" s="6"/>
      <c r="BS21" s="6"/>
      <c r="BT21" s="6"/>
      <c r="BU21" s="6"/>
    </row>
    <row r="22" spans="1:73" ht="11.25" customHeight="1">
      <c r="A22" s="194"/>
      <c r="AY22" s="40"/>
      <c r="AZ22" s="40"/>
      <c r="BA22" s="147"/>
      <c r="BB22" s="40"/>
      <c r="BC22" s="40"/>
      <c r="BL22" s="194"/>
      <c r="BM22" s="6"/>
      <c r="BN22" s="6"/>
      <c r="BO22" s="6"/>
      <c r="BP22" s="6"/>
      <c r="BQ22" s="6"/>
      <c r="BR22" s="6"/>
      <c r="BS22" s="6"/>
      <c r="BT22" s="6"/>
      <c r="BU22" s="6"/>
    </row>
    <row r="23" spans="1:73" ht="21">
      <c r="A23" s="194"/>
      <c r="C23" s="3" t="s">
        <v>120</v>
      </c>
      <c r="D23" s="38"/>
      <c r="E23" s="38"/>
      <c r="F23" s="38"/>
      <c r="G23" s="38"/>
      <c r="H23" s="38"/>
      <c r="I23" s="38"/>
      <c r="J23" s="38"/>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39"/>
      <c r="AL23" s="39"/>
      <c r="AM23" s="39"/>
      <c r="AN23" s="39"/>
      <c r="AO23" s="39"/>
      <c r="AP23" s="39"/>
      <c r="AQ23" s="39"/>
      <c r="AR23" s="39"/>
      <c r="AS23" s="39"/>
      <c r="AT23" s="63"/>
      <c r="BA23" s="104"/>
      <c r="BL23" s="194"/>
    </row>
    <row r="24" spans="1:73" ht="13.5" customHeight="1">
      <c r="A24" s="194"/>
      <c r="C24" s="3"/>
      <c r="D24" s="95"/>
      <c r="E24" s="95"/>
      <c r="F24" s="95"/>
      <c r="G24" s="95"/>
      <c r="H24" s="426" t="s">
        <v>121</v>
      </c>
      <c r="I24" s="426"/>
      <c r="J24" s="426"/>
      <c r="K24" s="426"/>
      <c r="L24" s="426"/>
      <c r="M24" s="426"/>
      <c r="N24" s="426"/>
      <c r="O24" s="426"/>
      <c r="P24" s="426"/>
      <c r="Q24" s="426"/>
      <c r="R24" s="426"/>
      <c r="S24" s="427">
        <f>SUM(K10:AS10)</f>
        <v>0</v>
      </c>
      <c r="T24" s="427"/>
      <c r="U24" s="427"/>
      <c r="V24" s="427"/>
      <c r="W24" s="428" t="s">
        <v>75</v>
      </c>
      <c r="X24" s="428"/>
      <c r="Y24" s="428" t="s">
        <v>86</v>
      </c>
      <c r="Z24" s="428"/>
      <c r="AA24" s="427">
        <v>600</v>
      </c>
      <c r="AB24" s="427"/>
      <c r="AC24" s="427"/>
      <c r="AD24" s="427"/>
      <c r="AE24" s="427"/>
      <c r="AF24" s="428" t="s">
        <v>87</v>
      </c>
      <c r="AG24" s="428"/>
      <c r="AH24" s="428" t="s">
        <v>88</v>
      </c>
      <c r="AI24" s="428"/>
      <c r="AJ24" s="427">
        <f t="shared" ref="AJ24:AJ29" si="0">S24*AA24</f>
        <v>0</v>
      </c>
      <c r="AK24" s="427"/>
      <c r="AL24" s="427"/>
      <c r="AM24" s="427"/>
      <c r="AN24" s="427"/>
      <c r="AO24" s="427"/>
      <c r="AP24" s="428" t="s">
        <v>87</v>
      </c>
      <c r="AQ24" s="428"/>
      <c r="AR24" s="96"/>
      <c r="AS24" s="96"/>
      <c r="AT24" s="63"/>
      <c r="BA24" s="104"/>
      <c r="BL24" s="194"/>
    </row>
    <row r="25" spans="1:73" ht="13.5" customHeight="1">
      <c r="A25" s="194"/>
      <c r="C25" s="3"/>
      <c r="D25" s="95"/>
      <c r="E25" s="95"/>
      <c r="F25" s="95"/>
      <c r="G25" s="95"/>
      <c r="H25" s="426" t="s">
        <v>122</v>
      </c>
      <c r="I25" s="426"/>
      <c r="J25" s="426"/>
      <c r="K25" s="426"/>
      <c r="L25" s="426"/>
      <c r="M25" s="426"/>
      <c r="N25" s="426"/>
      <c r="O25" s="426"/>
      <c r="P25" s="426"/>
      <c r="Q25" s="426"/>
      <c r="R25" s="426"/>
      <c r="S25" s="427">
        <f>SUM(K11:AS11)</f>
        <v>0</v>
      </c>
      <c r="T25" s="427"/>
      <c r="U25" s="427"/>
      <c r="V25" s="427"/>
      <c r="W25" s="428" t="s">
        <v>75</v>
      </c>
      <c r="X25" s="428"/>
      <c r="Y25" s="428" t="s">
        <v>86</v>
      </c>
      <c r="Z25" s="428"/>
      <c r="AA25" s="427">
        <v>550</v>
      </c>
      <c r="AB25" s="427"/>
      <c r="AC25" s="427"/>
      <c r="AD25" s="427"/>
      <c r="AE25" s="427"/>
      <c r="AF25" s="428" t="s">
        <v>87</v>
      </c>
      <c r="AG25" s="428"/>
      <c r="AH25" s="428" t="s">
        <v>88</v>
      </c>
      <c r="AI25" s="428"/>
      <c r="AJ25" s="427">
        <f t="shared" si="0"/>
        <v>0</v>
      </c>
      <c r="AK25" s="427"/>
      <c r="AL25" s="427"/>
      <c r="AM25" s="427"/>
      <c r="AN25" s="427"/>
      <c r="AO25" s="427"/>
      <c r="AP25" s="428" t="s">
        <v>87</v>
      </c>
      <c r="AQ25" s="428"/>
      <c r="AR25" s="96"/>
      <c r="AS25" s="96"/>
      <c r="AT25" s="63"/>
      <c r="BA25" s="104"/>
      <c r="BL25" s="194"/>
    </row>
    <row r="26" spans="1:73">
      <c r="A26" s="194"/>
      <c r="H26" s="426" t="s">
        <v>85</v>
      </c>
      <c r="I26" s="426"/>
      <c r="J26" s="426"/>
      <c r="K26" s="426"/>
      <c r="L26" s="426"/>
      <c r="M26" s="426"/>
      <c r="N26" s="426"/>
      <c r="O26" s="426"/>
      <c r="P26" s="426"/>
      <c r="Q26" s="426"/>
      <c r="R26" s="426"/>
      <c r="S26" s="427">
        <f>SUM(K17:AJ17)</f>
        <v>0</v>
      </c>
      <c r="T26" s="427"/>
      <c r="U26" s="427"/>
      <c r="V26" s="427"/>
      <c r="W26" s="428" t="s">
        <v>76</v>
      </c>
      <c r="X26" s="428"/>
      <c r="Y26" s="428" t="s">
        <v>86</v>
      </c>
      <c r="Z26" s="428"/>
      <c r="AA26" s="427">
        <v>3800</v>
      </c>
      <c r="AB26" s="427"/>
      <c r="AC26" s="427"/>
      <c r="AD26" s="427"/>
      <c r="AE26" s="427"/>
      <c r="AF26" s="428" t="s">
        <v>87</v>
      </c>
      <c r="AG26" s="428"/>
      <c r="AH26" s="428" t="s">
        <v>88</v>
      </c>
      <c r="AI26" s="428"/>
      <c r="AJ26" s="427">
        <f t="shared" si="0"/>
        <v>0</v>
      </c>
      <c r="AK26" s="427"/>
      <c r="AL26" s="427"/>
      <c r="AM26" s="427"/>
      <c r="AN26" s="427"/>
      <c r="AO26" s="427"/>
      <c r="AP26" s="428" t="s">
        <v>87</v>
      </c>
      <c r="AQ26" s="428"/>
      <c r="BA26" s="104"/>
      <c r="BL26" s="194"/>
      <c r="BM26" s="6"/>
      <c r="BN26" s="6"/>
      <c r="BO26" s="6"/>
      <c r="BP26" s="6"/>
      <c r="BQ26" s="6"/>
      <c r="BR26" s="6"/>
      <c r="BS26" s="6"/>
      <c r="BT26" s="6"/>
      <c r="BU26" s="6"/>
    </row>
    <row r="27" spans="1:73">
      <c r="A27" s="194"/>
      <c r="H27" s="426" t="s">
        <v>89</v>
      </c>
      <c r="I27" s="426"/>
      <c r="J27" s="426"/>
      <c r="K27" s="426"/>
      <c r="L27" s="426"/>
      <c r="M27" s="426"/>
      <c r="N27" s="426"/>
      <c r="O27" s="426"/>
      <c r="P27" s="426"/>
      <c r="Q27" s="426"/>
      <c r="R27" s="426"/>
      <c r="S27" s="427">
        <f>申込書!BN37</f>
        <v>0</v>
      </c>
      <c r="T27" s="427"/>
      <c r="U27" s="427"/>
      <c r="V27" s="427"/>
      <c r="W27" s="428" t="s">
        <v>90</v>
      </c>
      <c r="X27" s="428"/>
      <c r="Y27" s="428" t="s">
        <v>86</v>
      </c>
      <c r="Z27" s="428"/>
      <c r="AA27" s="427">
        <v>10000</v>
      </c>
      <c r="AB27" s="427"/>
      <c r="AC27" s="427"/>
      <c r="AD27" s="427"/>
      <c r="AE27" s="427"/>
      <c r="AF27" s="428" t="s">
        <v>87</v>
      </c>
      <c r="AG27" s="428"/>
      <c r="AH27" s="428" t="s">
        <v>88</v>
      </c>
      <c r="AI27" s="428"/>
      <c r="AJ27" s="427">
        <f t="shared" si="0"/>
        <v>0</v>
      </c>
      <c r="AK27" s="427"/>
      <c r="AL27" s="427"/>
      <c r="AM27" s="427"/>
      <c r="AN27" s="427"/>
      <c r="AO27" s="427"/>
      <c r="AP27" s="428" t="s">
        <v>87</v>
      </c>
      <c r="AQ27" s="428"/>
      <c r="BA27" s="104"/>
      <c r="BL27" s="194"/>
      <c r="BM27" s="6"/>
      <c r="BN27" s="6"/>
      <c r="BO27" s="6"/>
      <c r="BP27" s="6"/>
      <c r="BQ27" s="6"/>
      <c r="BR27" s="6"/>
      <c r="BS27" s="6"/>
      <c r="BT27" s="6"/>
      <c r="BU27" s="6"/>
    </row>
    <row r="28" spans="1:73">
      <c r="A28" s="194"/>
      <c r="H28" s="426" t="s">
        <v>91</v>
      </c>
      <c r="I28" s="426"/>
      <c r="J28" s="426"/>
      <c r="K28" s="426"/>
      <c r="L28" s="426"/>
      <c r="M28" s="426"/>
      <c r="N28" s="426"/>
      <c r="O28" s="426"/>
      <c r="P28" s="426"/>
      <c r="Q28" s="426"/>
      <c r="R28" s="426"/>
      <c r="S28" s="427">
        <f>SUM(K16:AJ16)-SUM(K17:AJ17)</f>
        <v>0</v>
      </c>
      <c r="T28" s="427"/>
      <c r="U28" s="427"/>
      <c r="V28" s="427"/>
      <c r="W28" s="428" t="s">
        <v>75</v>
      </c>
      <c r="X28" s="428"/>
      <c r="Y28" s="428" t="s">
        <v>86</v>
      </c>
      <c r="Z28" s="428"/>
      <c r="AA28" s="427">
        <v>800</v>
      </c>
      <c r="AB28" s="427"/>
      <c r="AC28" s="427"/>
      <c r="AD28" s="427"/>
      <c r="AE28" s="427"/>
      <c r="AF28" s="428" t="s">
        <v>87</v>
      </c>
      <c r="AG28" s="428"/>
      <c r="AH28" s="428" t="s">
        <v>88</v>
      </c>
      <c r="AI28" s="428"/>
      <c r="AJ28" s="427">
        <f t="shared" si="0"/>
        <v>0</v>
      </c>
      <c r="AK28" s="427"/>
      <c r="AL28" s="427"/>
      <c r="AM28" s="427"/>
      <c r="AN28" s="427"/>
      <c r="AO28" s="427"/>
      <c r="AP28" s="428" t="s">
        <v>87</v>
      </c>
      <c r="AQ28" s="428"/>
      <c r="AY28" s="40"/>
      <c r="AZ28" s="40"/>
      <c r="BA28" s="147"/>
      <c r="BB28" s="40"/>
      <c r="BC28" s="40"/>
      <c r="BL28" s="194"/>
      <c r="BM28" s="6"/>
      <c r="BN28" s="6"/>
      <c r="BO28" s="6"/>
      <c r="BP28" s="6"/>
      <c r="BQ28" s="6"/>
      <c r="BR28" s="6"/>
      <c r="BS28" s="6"/>
      <c r="BT28" s="6"/>
      <c r="BU28" s="6"/>
    </row>
    <row r="29" spans="1:73">
      <c r="A29" s="194"/>
      <c r="H29" s="407" t="s">
        <v>92</v>
      </c>
      <c r="I29" s="407"/>
      <c r="J29" s="407"/>
      <c r="K29" s="407"/>
      <c r="L29" s="407"/>
      <c r="M29" s="407"/>
      <c r="N29" s="407"/>
      <c r="O29" s="407"/>
      <c r="P29" s="407"/>
      <c r="Q29" s="407"/>
      <c r="R29" s="407"/>
      <c r="S29" s="408">
        <f>SUM(R15:AQ15)-SUM(K17:AJ17)</f>
        <v>0</v>
      </c>
      <c r="T29" s="408"/>
      <c r="U29" s="408"/>
      <c r="V29" s="408"/>
      <c r="W29" s="409" t="s">
        <v>75</v>
      </c>
      <c r="X29" s="409"/>
      <c r="Y29" s="409" t="s">
        <v>86</v>
      </c>
      <c r="Z29" s="409"/>
      <c r="AA29" s="408">
        <v>500</v>
      </c>
      <c r="AB29" s="408"/>
      <c r="AC29" s="408"/>
      <c r="AD29" s="408"/>
      <c r="AE29" s="408"/>
      <c r="AF29" s="409" t="s">
        <v>87</v>
      </c>
      <c r="AG29" s="409"/>
      <c r="AH29" s="409" t="s">
        <v>88</v>
      </c>
      <c r="AI29" s="409"/>
      <c r="AJ29" s="408">
        <f t="shared" si="0"/>
        <v>0</v>
      </c>
      <c r="AK29" s="408"/>
      <c r="AL29" s="408"/>
      <c r="AM29" s="408"/>
      <c r="AN29" s="408"/>
      <c r="AO29" s="408"/>
      <c r="AP29" s="409" t="s">
        <v>87</v>
      </c>
      <c r="AQ29" s="409"/>
      <c r="AY29" s="40"/>
      <c r="AZ29" s="40"/>
      <c r="BA29" s="147"/>
      <c r="BB29" s="40"/>
      <c r="BC29" s="40"/>
      <c r="BL29" s="194"/>
      <c r="BM29" s="6"/>
      <c r="BN29" s="6"/>
      <c r="BO29" s="6"/>
      <c r="BP29" s="6"/>
      <c r="BQ29" s="6"/>
      <c r="BR29" s="6"/>
      <c r="BS29" s="6"/>
      <c r="BT29" s="6"/>
      <c r="BU29" s="6"/>
    </row>
    <row r="30" spans="1:73">
      <c r="A30" s="194"/>
      <c r="H30" s="425" t="s">
        <v>166</v>
      </c>
      <c r="I30" s="425"/>
      <c r="J30" s="425"/>
      <c r="K30" s="425"/>
      <c r="L30" s="425"/>
      <c r="M30" s="425"/>
      <c r="N30" s="425"/>
      <c r="O30" s="425"/>
      <c r="P30" s="425"/>
      <c r="Q30" s="425"/>
      <c r="R30" s="425"/>
      <c r="S30" s="405"/>
      <c r="T30" s="405"/>
      <c r="U30" s="405"/>
      <c r="V30" s="405"/>
      <c r="W30" s="406"/>
      <c r="X30" s="406"/>
      <c r="Y30" s="406"/>
      <c r="Z30" s="406"/>
      <c r="AA30" s="405"/>
      <c r="AB30" s="405"/>
      <c r="AC30" s="405"/>
      <c r="AD30" s="405"/>
      <c r="AE30" s="405"/>
      <c r="AF30" s="406"/>
      <c r="AG30" s="406"/>
      <c r="AH30" s="406"/>
      <c r="AI30" s="406"/>
      <c r="AJ30" s="405">
        <f>SUM(AJ24:AO29)</f>
        <v>0</v>
      </c>
      <c r="AK30" s="405"/>
      <c r="AL30" s="405"/>
      <c r="AM30" s="405"/>
      <c r="AN30" s="405"/>
      <c r="AO30" s="405"/>
      <c r="AP30" s="406" t="s">
        <v>87</v>
      </c>
      <c r="AQ30" s="406"/>
      <c r="AY30" s="40"/>
      <c r="AZ30" s="40"/>
      <c r="BA30" s="147"/>
      <c r="BB30" s="40"/>
      <c r="BC30" s="40"/>
      <c r="BL30" s="194"/>
      <c r="BM30" s="6"/>
      <c r="BN30" s="6"/>
      <c r="BO30" s="6"/>
      <c r="BP30" s="6"/>
      <c r="BQ30" s="6"/>
      <c r="BR30" s="6"/>
      <c r="BS30" s="6"/>
      <c r="BT30" s="6"/>
      <c r="BU30" s="6"/>
    </row>
    <row r="31" spans="1:73">
      <c r="A31" s="194"/>
      <c r="AY31" s="40"/>
      <c r="AZ31" s="40"/>
      <c r="BA31" s="147"/>
      <c r="BB31" s="40"/>
      <c r="BC31" s="40"/>
      <c r="BL31" s="194"/>
      <c r="BM31" s="6"/>
      <c r="BN31" s="6"/>
      <c r="BO31" s="6"/>
      <c r="BP31" s="6"/>
      <c r="BQ31" s="6"/>
      <c r="BR31" s="6"/>
      <c r="BS31" s="6"/>
      <c r="BT31" s="6"/>
      <c r="BU31" s="6"/>
    </row>
    <row r="32" spans="1:73">
      <c r="A32" s="194"/>
      <c r="D32" s="148" t="s">
        <v>95</v>
      </c>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50"/>
      <c r="AZ32" s="150"/>
      <c r="BA32" s="67"/>
      <c r="BB32" s="150"/>
      <c r="BC32" s="150"/>
      <c r="BD32" s="149"/>
      <c r="BE32" s="149"/>
      <c r="BF32" s="149"/>
      <c r="BG32" s="149"/>
      <c r="BH32" s="149"/>
      <c r="BI32" s="151"/>
      <c r="BL32" s="194"/>
      <c r="BM32" s="6"/>
      <c r="BN32" s="6"/>
      <c r="BO32" s="6"/>
      <c r="BP32" s="6"/>
      <c r="BQ32" s="6"/>
      <c r="BR32" s="6"/>
      <c r="BS32" s="6"/>
      <c r="BT32" s="6"/>
      <c r="BU32" s="6"/>
    </row>
    <row r="33" spans="1:73">
      <c r="A33" s="194"/>
      <c r="D33" s="152"/>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c r="AD33" s="153"/>
      <c r="AE33" s="153"/>
      <c r="AF33" s="153"/>
      <c r="AG33" s="153"/>
      <c r="AH33" s="153"/>
      <c r="AI33" s="153"/>
      <c r="AJ33" s="153"/>
      <c r="AK33" s="153"/>
      <c r="AL33" s="153"/>
      <c r="AM33" s="153"/>
      <c r="AN33" s="153"/>
      <c r="AO33" s="153"/>
      <c r="AP33" s="153"/>
      <c r="AQ33" s="153"/>
      <c r="AR33" s="153"/>
      <c r="AS33" s="153"/>
      <c r="AT33" s="153"/>
      <c r="AU33" s="153"/>
      <c r="AV33" s="153"/>
      <c r="AW33" s="153"/>
      <c r="AX33" s="153"/>
      <c r="AY33" s="154"/>
      <c r="AZ33" s="154"/>
      <c r="BA33" s="45"/>
      <c r="BB33" s="154"/>
      <c r="BC33" s="154"/>
      <c r="BD33" s="153"/>
      <c r="BE33" s="153"/>
      <c r="BF33" s="153"/>
      <c r="BG33" s="153"/>
      <c r="BH33" s="153"/>
      <c r="BI33" s="155"/>
      <c r="BL33" s="194"/>
      <c r="BM33" s="6"/>
      <c r="BN33" s="6"/>
      <c r="BO33" s="6"/>
      <c r="BP33" s="6"/>
      <c r="BQ33" s="6"/>
      <c r="BR33" s="6"/>
      <c r="BS33" s="6"/>
      <c r="BT33" s="6"/>
      <c r="BU33" s="6"/>
    </row>
    <row r="34" spans="1:73">
      <c r="A34" s="194"/>
      <c r="D34" s="152"/>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c r="AD34" s="153"/>
      <c r="AE34" s="153"/>
      <c r="AF34" s="153"/>
      <c r="AG34" s="153"/>
      <c r="AH34" s="153"/>
      <c r="AI34" s="153"/>
      <c r="AJ34" s="153"/>
      <c r="AK34" s="153"/>
      <c r="AL34" s="153"/>
      <c r="AM34" s="153"/>
      <c r="AN34" s="153"/>
      <c r="AO34" s="153"/>
      <c r="AP34" s="153"/>
      <c r="AQ34" s="153"/>
      <c r="AR34" s="153"/>
      <c r="AS34" s="153"/>
      <c r="AT34" s="153"/>
      <c r="AU34" s="153"/>
      <c r="AV34" s="153"/>
      <c r="AW34" s="153"/>
      <c r="AX34" s="153"/>
      <c r="AY34" s="154"/>
      <c r="AZ34" s="154"/>
      <c r="BA34" s="45"/>
      <c r="BB34" s="154"/>
      <c r="BC34" s="154"/>
      <c r="BD34" s="153"/>
      <c r="BE34" s="153"/>
      <c r="BF34" s="153"/>
      <c r="BG34" s="153"/>
      <c r="BH34" s="153"/>
      <c r="BI34" s="155"/>
      <c r="BL34" s="194"/>
      <c r="BM34" s="6"/>
      <c r="BN34" s="6"/>
      <c r="BO34" s="6"/>
      <c r="BP34" s="6"/>
      <c r="BQ34" s="6"/>
      <c r="BR34" s="6"/>
      <c r="BS34" s="6"/>
      <c r="BT34" s="6"/>
      <c r="BU34" s="6"/>
    </row>
    <row r="35" spans="1:73">
      <c r="A35" s="194"/>
      <c r="C35" s="6"/>
      <c r="D35" s="156"/>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3"/>
      <c r="BC35" s="153"/>
      <c r="BD35" s="153"/>
      <c r="BE35" s="153"/>
      <c r="BF35" s="153"/>
      <c r="BG35" s="153"/>
      <c r="BH35" s="153"/>
      <c r="BI35" s="155"/>
      <c r="BL35" s="194"/>
    </row>
    <row r="36" spans="1:73" ht="13.5" customHeight="1">
      <c r="A36" s="194"/>
      <c r="C36" s="6"/>
      <c r="D36" s="157"/>
      <c r="E36" s="158"/>
      <c r="F36" s="159"/>
      <c r="G36" s="159"/>
      <c r="H36" s="159"/>
      <c r="I36" s="159"/>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60"/>
      <c r="BL36" s="194"/>
    </row>
    <row r="37" spans="1:73" ht="7.5" customHeight="1" thickBot="1">
      <c r="A37" s="194"/>
      <c r="B37" s="2"/>
      <c r="C37" s="2"/>
      <c r="D37" s="10"/>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194"/>
    </row>
    <row r="38" spans="1:73" ht="7.5" customHeight="1" thickTop="1">
      <c r="A38" s="194"/>
      <c r="B38" s="18"/>
      <c r="C38" s="18"/>
      <c r="D38" s="19"/>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94"/>
    </row>
    <row r="39" spans="1:73" ht="13.5" customHeight="1">
      <c r="A39" s="194"/>
      <c r="C39" s="6"/>
      <c r="D39" s="6"/>
      <c r="E39" s="6"/>
      <c r="F39" s="6"/>
      <c r="G39" s="6"/>
      <c r="H39" s="6"/>
      <c r="I39" s="6"/>
      <c r="M39" s="404" t="s">
        <v>59</v>
      </c>
      <c r="N39" s="404"/>
      <c r="O39" s="404"/>
      <c r="P39" s="404"/>
      <c r="Q39" s="404"/>
      <c r="R39" s="404"/>
      <c r="S39" s="404"/>
      <c r="T39" s="404"/>
      <c r="U39" s="404"/>
      <c r="V39" s="404"/>
      <c r="W39" s="404"/>
      <c r="X39" s="404"/>
      <c r="Y39" s="404"/>
      <c r="Z39" s="404"/>
      <c r="AA39" s="404"/>
      <c r="AB39" s="404"/>
      <c r="AC39" s="404"/>
      <c r="AD39" s="404"/>
      <c r="AE39" s="404"/>
      <c r="AF39" s="404"/>
      <c r="AG39" s="404"/>
      <c r="AH39" s="404"/>
      <c r="AJ39" s="8" t="s">
        <v>21</v>
      </c>
      <c r="AK39" s="6"/>
      <c r="AL39" s="6"/>
      <c r="BL39" s="194"/>
    </row>
    <row r="40" spans="1:73" ht="13.5" customHeight="1">
      <c r="A40" s="194"/>
      <c r="C40" s="6"/>
      <c r="D40" s="6"/>
      <c r="E40" s="6"/>
      <c r="F40" s="6"/>
      <c r="G40" s="6"/>
      <c r="H40" s="6"/>
      <c r="I40" s="6"/>
      <c r="M40" s="404"/>
      <c r="N40" s="404"/>
      <c r="O40" s="404"/>
      <c r="P40" s="404"/>
      <c r="Q40" s="404"/>
      <c r="R40" s="404"/>
      <c r="S40" s="404"/>
      <c r="T40" s="404"/>
      <c r="U40" s="404"/>
      <c r="V40" s="404"/>
      <c r="W40" s="404"/>
      <c r="X40" s="404"/>
      <c r="Y40" s="404"/>
      <c r="Z40" s="404"/>
      <c r="AA40" s="404"/>
      <c r="AB40" s="404"/>
      <c r="AC40" s="404"/>
      <c r="AD40" s="404"/>
      <c r="AE40" s="404"/>
      <c r="AF40" s="404"/>
      <c r="AG40" s="404"/>
      <c r="AH40" s="404"/>
      <c r="AJ40" s="8" t="s">
        <v>22</v>
      </c>
      <c r="AK40" s="6"/>
      <c r="AL40" s="6"/>
      <c r="BL40" s="194"/>
    </row>
    <row r="41" spans="1:73" ht="13.5" customHeight="1">
      <c r="A41" s="194"/>
      <c r="M41" s="404"/>
      <c r="N41" s="404"/>
      <c r="O41" s="404"/>
      <c r="P41" s="404"/>
      <c r="Q41" s="404"/>
      <c r="R41" s="404"/>
      <c r="S41" s="404"/>
      <c r="T41" s="404"/>
      <c r="U41" s="404"/>
      <c r="V41" s="404"/>
      <c r="W41" s="404"/>
      <c r="X41" s="404"/>
      <c r="Y41" s="404"/>
      <c r="Z41" s="404"/>
      <c r="AA41" s="404"/>
      <c r="AB41" s="404"/>
      <c r="AC41" s="404"/>
      <c r="AD41" s="404"/>
      <c r="AE41" s="404"/>
      <c r="AF41" s="404"/>
      <c r="AG41" s="404"/>
      <c r="AH41" s="404"/>
      <c r="AJ41" s="23" t="s">
        <v>78</v>
      </c>
      <c r="BL41" s="194"/>
    </row>
    <row r="42" spans="1:73" ht="16.5" customHeight="1">
      <c r="A42" s="194"/>
      <c r="M42" s="43"/>
      <c r="N42" s="43"/>
      <c r="O42" s="43"/>
      <c r="P42" s="43"/>
      <c r="Q42" s="43"/>
      <c r="R42" s="43"/>
      <c r="S42" s="43"/>
      <c r="T42" s="43"/>
      <c r="U42" s="43"/>
      <c r="V42" s="43"/>
      <c r="W42" s="43"/>
      <c r="X42" s="43"/>
      <c r="Y42" s="43"/>
      <c r="Z42" s="43"/>
      <c r="AA42" s="43"/>
      <c r="AB42" s="43"/>
      <c r="AC42" s="43"/>
      <c r="AD42" s="43"/>
      <c r="AE42" s="43"/>
      <c r="AF42" s="43"/>
      <c r="AG42" s="43"/>
      <c r="AH42" s="43"/>
      <c r="AJ42" s="23"/>
      <c r="AN42" s="74" t="s">
        <v>79</v>
      </c>
      <c r="AO42" s="13"/>
      <c r="AP42" s="13"/>
      <c r="AQ42" s="13"/>
      <c r="AR42" s="13"/>
      <c r="AS42" s="13"/>
      <c r="AT42" s="13"/>
      <c r="AU42" s="13"/>
      <c r="AV42" s="13"/>
      <c r="AW42" s="13"/>
      <c r="AX42" s="13"/>
      <c r="AY42" s="13"/>
      <c r="AZ42" s="13"/>
      <c r="BA42" s="13"/>
      <c r="BB42" s="13"/>
      <c r="BL42" s="194"/>
    </row>
    <row r="43" spans="1:73" ht="9" customHeight="1">
      <c r="A43" s="194"/>
      <c r="B43" s="194"/>
      <c r="C43" s="194"/>
      <c r="D43" s="194"/>
      <c r="E43" s="194"/>
      <c r="F43" s="194"/>
      <c r="G43" s="194"/>
      <c r="H43" s="194"/>
      <c r="I43" s="194"/>
      <c r="J43" s="194"/>
      <c r="K43" s="194"/>
      <c r="L43" s="194"/>
      <c r="M43" s="194"/>
      <c r="N43" s="194"/>
      <c r="O43" s="194"/>
      <c r="P43" s="194"/>
      <c r="Q43" s="194"/>
      <c r="R43" s="194"/>
      <c r="S43" s="194"/>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row>
    <row r="44" spans="1:73">
      <c r="A44" s="17"/>
      <c r="BL44" s="17"/>
    </row>
    <row r="45" spans="1:73" ht="11.25" hidden="1" customHeight="1">
      <c r="A45" s="21"/>
      <c r="B45" s="64"/>
      <c r="C45" s="64"/>
      <c r="D45" s="7"/>
      <c r="E45" s="7"/>
      <c r="F45" s="99"/>
      <c r="G45" s="100"/>
      <c r="H45" s="100"/>
      <c r="I45" s="100"/>
      <c r="J45" s="101"/>
      <c r="K45" s="101"/>
      <c r="L45" s="101"/>
      <c r="M45" s="100"/>
      <c r="N45" s="100"/>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3"/>
      <c r="BH45" s="104"/>
      <c r="BI45" s="105"/>
      <c r="BL45" s="17"/>
    </row>
    <row r="46" spans="1:73" ht="21" hidden="1" customHeight="1">
      <c r="A46" s="21"/>
      <c r="B46" s="64"/>
      <c r="C46" s="64"/>
      <c r="D46" s="7"/>
      <c r="E46" s="7"/>
      <c r="F46" s="106"/>
      <c r="G46" s="107"/>
      <c r="H46" s="107"/>
      <c r="I46" s="414" t="s">
        <v>96</v>
      </c>
      <c r="J46" s="414"/>
      <c r="K46" s="414"/>
      <c r="L46" s="414"/>
      <c r="M46" s="414"/>
      <c r="N46" s="414"/>
      <c r="O46" s="414"/>
      <c r="P46" s="414"/>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7"/>
      <c r="BF46" s="7"/>
      <c r="BG46" s="108"/>
      <c r="BH46" s="104"/>
      <c r="BI46" s="105"/>
      <c r="BL46" s="17"/>
    </row>
    <row r="47" spans="1:73" ht="25.5" hidden="1" customHeight="1">
      <c r="A47" s="17"/>
      <c r="B47" s="11"/>
      <c r="C47" s="6"/>
      <c r="D47" s="7"/>
      <c r="E47" s="7"/>
      <c r="F47" s="109"/>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110" t="s">
        <v>167</v>
      </c>
      <c r="BE47" s="7"/>
      <c r="BF47" s="7"/>
      <c r="BG47" s="108"/>
      <c r="BH47" s="104"/>
      <c r="BI47" s="104"/>
      <c r="BL47" s="17"/>
    </row>
    <row r="48" spans="1:73" ht="24" hidden="1">
      <c r="A48" s="17"/>
      <c r="B48" s="69"/>
      <c r="C48" s="69"/>
      <c r="D48" s="111"/>
      <c r="E48" s="111"/>
      <c r="F48" s="112"/>
      <c r="G48" s="113"/>
      <c r="H48" s="113"/>
      <c r="I48" s="415">
        <f>申込書!I4:BJ4</f>
        <v>0</v>
      </c>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c r="AI48" s="415"/>
      <c r="AJ48" s="415"/>
      <c r="AK48" s="415"/>
      <c r="AL48" s="415"/>
      <c r="AM48" s="415"/>
      <c r="AN48" s="415"/>
      <c r="AO48" s="415"/>
      <c r="AP48" s="415"/>
      <c r="AQ48" s="415"/>
      <c r="AR48" s="114"/>
      <c r="AS48" s="115" t="s">
        <v>97</v>
      </c>
      <c r="AT48" s="114"/>
      <c r="AU48" s="114"/>
      <c r="AV48" s="7"/>
      <c r="AW48" s="7"/>
      <c r="AX48" s="7"/>
      <c r="AY48" s="7"/>
      <c r="AZ48" s="7"/>
      <c r="BA48" s="7"/>
      <c r="BB48" s="7"/>
      <c r="BC48" s="7"/>
      <c r="BD48" s="7"/>
      <c r="BE48" s="7"/>
      <c r="BF48" s="7"/>
      <c r="BG48" s="108"/>
      <c r="BH48" s="104"/>
      <c r="BI48" s="116"/>
      <c r="BJ48" s="15"/>
      <c r="BK48" s="15"/>
      <c r="BL48" s="15"/>
      <c r="BM48" s="15"/>
    </row>
    <row r="49" spans="1:64" ht="6" hidden="1" customHeight="1">
      <c r="A49" s="21"/>
      <c r="B49" s="6"/>
      <c r="C49" s="9"/>
      <c r="D49" s="7"/>
      <c r="E49" s="7"/>
      <c r="F49" s="109"/>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108"/>
      <c r="BH49" s="104"/>
      <c r="BI49" s="7"/>
      <c r="BL49" s="17"/>
    </row>
    <row r="50" spans="1:64" ht="24.75" hidden="1" customHeight="1">
      <c r="A50" s="21"/>
      <c r="B50" s="6"/>
      <c r="C50" s="9"/>
      <c r="D50" s="117"/>
      <c r="E50" s="7"/>
      <c r="F50" s="109"/>
      <c r="G50" s="7"/>
      <c r="H50" s="416"/>
      <c r="I50" s="416"/>
      <c r="J50" s="416"/>
      <c r="K50" s="7"/>
      <c r="L50" s="7"/>
      <c r="M50" s="118"/>
      <c r="N50" s="118"/>
      <c r="O50" s="118"/>
      <c r="P50" s="118"/>
      <c r="Q50" s="118"/>
      <c r="R50" s="118"/>
      <c r="S50" s="118"/>
      <c r="T50" s="118"/>
      <c r="U50" s="417" t="str">
        <f>DOLLAR(AJ30)&amp;" -"</f>
        <v>¥0 -</v>
      </c>
      <c r="V50" s="417"/>
      <c r="W50" s="417"/>
      <c r="X50" s="417"/>
      <c r="Y50" s="417"/>
      <c r="Z50" s="417"/>
      <c r="AA50" s="417"/>
      <c r="AB50" s="417"/>
      <c r="AC50" s="417"/>
      <c r="AD50" s="417"/>
      <c r="AE50" s="417"/>
      <c r="AF50" s="417"/>
      <c r="AG50" s="417"/>
      <c r="AH50" s="417"/>
      <c r="AI50" s="417"/>
      <c r="AJ50" s="118"/>
      <c r="AK50" s="118"/>
      <c r="AL50" s="118"/>
      <c r="AM50" s="118"/>
      <c r="AN50" s="118"/>
      <c r="AO50" s="118"/>
      <c r="AP50" s="118"/>
      <c r="AQ50" s="7"/>
      <c r="AR50" s="7"/>
      <c r="AS50" s="7"/>
      <c r="AT50" s="7"/>
      <c r="AU50" s="7"/>
      <c r="AV50" s="7"/>
      <c r="AW50" s="7"/>
      <c r="AX50" s="7"/>
      <c r="AY50" s="7"/>
      <c r="AZ50" s="7"/>
      <c r="BA50" s="7"/>
      <c r="BB50" s="7"/>
      <c r="BC50" s="7"/>
      <c r="BD50" s="7"/>
      <c r="BE50" s="7"/>
      <c r="BF50" s="7"/>
      <c r="BG50" s="108"/>
      <c r="BH50" s="7"/>
      <c r="BI50" s="7"/>
      <c r="BL50" s="17"/>
    </row>
    <row r="51" spans="1:64" ht="8.25" hidden="1" customHeight="1">
      <c r="A51" s="21"/>
      <c r="B51" s="6"/>
      <c r="C51" s="9"/>
      <c r="D51" s="7"/>
      <c r="E51" s="7"/>
      <c r="F51" s="109"/>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108"/>
      <c r="BH51" s="7"/>
      <c r="BI51" s="7"/>
      <c r="BL51" s="17"/>
    </row>
    <row r="52" spans="1:64" ht="14.25" hidden="1" customHeight="1">
      <c r="A52" s="21"/>
      <c r="B52" s="6"/>
      <c r="C52" s="9"/>
      <c r="D52" s="119"/>
      <c r="E52" s="119"/>
      <c r="F52" s="120"/>
      <c r="G52" s="121"/>
      <c r="H52" s="122"/>
      <c r="I52" s="122"/>
      <c r="J52" s="122"/>
      <c r="K52" s="122"/>
      <c r="L52" s="122"/>
      <c r="M52" s="122"/>
      <c r="N52" s="123" t="s">
        <v>100</v>
      </c>
      <c r="O52" s="124"/>
      <c r="P52" s="124"/>
      <c r="Q52" s="125"/>
      <c r="R52" s="125"/>
      <c r="S52" s="123"/>
      <c r="T52" s="123"/>
      <c r="U52" s="123"/>
      <c r="V52" s="412" t="str">
        <f>DOLLAR(AZ12)&amp;" -"</f>
        <v>¥0 -</v>
      </c>
      <c r="W52" s="412"/>
      <c r="X52" s="412"/>
      <c r="Y52" s="412"/>
      <c r="Z52" s="412"/>
      <c r="AA52" s="412"/>
      <c r="AB52" s="412"/>
      <c r="AC52" s="126"/>
      <c r="AD52" s="126"/>
      <c r="AE52" s="126"/>
      <c r="AF52" s="104"/>
      <c r="AG52" s="104"/>
      <c r="AH52" s="104"/>
      <c r="AI52" s="104"/>
      <c r="AJ52" s="127"/>
      <c r="AK52" s="127"/>
      <c r="AL52" s="127"/>
      <c r="AM52" s="127"/>
      <c r="AN52" s="127"/>
      <c r="AO52" s="127"/>
      <c r="AP52" s="128"/>
      <c r="AQ52" s="128"/>
      <c r="AR52" s="128"/>
      <c r="AS52" s="128"/>
      <c r="AT52" s="128"/>
      <c r="AU52" s="128"/>
      <c r="AV52" s="128"/>
      <c r="AW52" s="128"/>
      <c r="AX52" s="128"/>
      <c r="AY52" s="128"/>
      <c r="AZ52" s="128"/>
      <c r="BA52" s="128"/>
      <c r="BB52" s="128"/>
      <c r="BC52" s="129"/>
      <c r="BD52" s="128"/>
      <c r="BE52" s="128"/>
      <c r="BF52" s="128"/>
      <c r="BG52" s="130"/>
      <c r="BH52" s="127"/>
      <c r="BI52" s="7"/>
      <c r="BL52" s="17"/>
    </row>
    <row r="53" spans="1:64" ht="17.25" hidden="1">
      <c r="A53" s="198"/>
      <c r="B53" s="66"/>
      <c r="C53" s="9"/>
      <c r="D53" s="127"/>
      <c r="E53" s="127"/>
      <c r="F53" s="131"/>
      <c r="G53" s="132"/>
      <c r="H53" s="132"/>
      <c r="I53" s="132"/>
      <c r="J53" s="132"/>
      <c r="K53" s="132"/>
      <c r="L53" s="132"/>
      <c r="M53" s="132"/>
      <c r="N53" s="132"/>
      <c r="O53" s="127"/>
      <c r="P53" s="127"/>
      <c r="Q53" s="127" t="s">
        <v>84</v>
      </c>
      <c r="R53" s="127"/>
      <c r="S53" s="127"/>
      <c r="T53" s="127"/>
      <c r="U53" s="127"/>
      <c r="V53" s="413" t="str">
        <f>DOLLAR(AJ26+AJ27+AJ28+AJ29)&amp;" -"</f>
        <v>¥0 -</v>
      </c>
      <c r="W53" s="413"/>
      <c r="X53" s="413"/>
      <c r="Y53" s="413"/>
      <c r="Z53" s="413"/>
      <c r="AA53" s="413"/>
      <c r="AB53" s="413"/>
      <c r="AC53" s="127" t="s">
        <v>101</v>
      </c>
      <c r="AD53" s="127"/>
      <c r="AE53" s="127"/>
      <c r="AF53" s="104"/>
      <c r="AG53" s="104"/>
      <c r="AH53" s="104"/>
      <c r="AI53" s="104"/>
      <c r="AJ53" s="127"/>
      <c r="AK53" s="127"/>
      <c r="AL53" s="128"/>
      <c r="AM53" s="128"/>
      <c r="AN53" s="7"/>
      <c r="AO53" s="128"/>
      <c r="AP53" s="128"/>
      <c r="AQ53" s="133"/>
      <c r="AR53" s="133"/>
      <c r="AS53" s="133"/>
      <c r="AT53" s="133"/>
      <c r="AU53" s="133"/>
      <c r="AV53" s="133"/>
      <c r="AW53" s="127"/>
      <c r="AX53" s="127"/>
      <c r="AY53" s="127"/>
      <c r="AZ53" s="127"/>
      <c r="BA53" s="127"/>
      <c r="BB53" s="129" t="str">
        <f>大会要項!C1</f>
        <v>エスペサマーフェスU１3  2018 Vol.1</v>
      </c>
      <c r="BC53" s="104"/>
      <c r="BD53" s="104"/>
      <c r="BE53" s="128"/>
      <c r="BF53" s="128"/>
      <c r="BG53" s="130"/>
      <c r="BH53" s="104"/>
      <c r="BI53" s="127"/>
      <c r="BJ53" s="70"/>
      <c r="BL53" s="17"/>
    </row>
    <row r="54" spans="1:64" ht="13.5" hidden="1" customHeight="1">
      <c r="A54" s="199"/>
      <c r="B54" s="70"/>
      <c r="C54" s="70"/>
      <c r="D54" s="134"/>
      <c r="E54" s="134"/>
      <c r="F54" s="131"/>
      <c r="G54" s="127"/>
      <c r="H54" s="127"/>
      <c r="I54" s="127"/>
      <c r="J54" s="127"/>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27"/>
      <c r="AH54" s="136"/>
      <c r="AI54" s="127"/>
      <c r="AJ54" s="127"/>
      <c r="AK54" s="127"/>
      <c r="AL54" s="127"/>
      <c r="AM54" s="127"/>
      <c r="AN54" s="7"/>
      <c r="AO54" s="133"/>
      <c r="AP54" s="133"/>
      <c r="AQ54" s="97"/>
      <c r="AR54" s="137"/>
      <c r="AS54" s="138"/>
      <c r="AT54" s="138"/>
      <c r="AU54" s="138"/>
      <c r="AV54" s="138"/>
      <c r="AW54" s="138"/>
      <c r="AX54" s="138"/>
      <c r="AY54" s="139"/>
      <c r="AZ54" s="139"/>
      <c r="BA54" s="139"/>
      <c r="BB54" s="140" t="s">
        <v>103</v>
      </c>
      <c r="BC54" s="104"/>
      <c r="BD54" s="104"/>
      <c r="BE54" s="127"/>
      <c r="BF54" s="127"/>
      <c r="BG54" s="141"/>
      <c r="BH54" s="104"/>
      <c r="BI54" s="134"/>
      <c r="BJ54" s="70"/>
      <c r="BL54" s="17"/>
    </row>
    <row r="55" spans="1:64" ht="15" hidden="1" customHeight="1">
      <c r="A55" s="21"/>
      <c r="B55" s="64"/>
      <c r="C55" s="64"/>
      <c r="D55" s="104"/>
      <c r="E55" s="142"/>
      <c r="F55" s="109"/>
      <c r="G55" s="107"/>
      <c r="H55" s="143"/>
      <c r="I55" s="143"/>
      <c r="J55" s="143"/>
      <c r="K55" s="143"/>
      <c r="L55" s="143"/>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107"/>
      <c r="AQ55" s="138"/>
      <c r="AR55" s="138"/>
      <c r="AS55" s="138"/>
      <c r="AT55" s="138"/>
      <c r="AU55" s="138"/>
      <c r="AV55" s="138"/>
      <c r="AW55" s="138"/>
      <c r="AX55" s="138"/>
      <c r="AY55" s="138"/>
      <c r="AZ55" s="138"/>
      <c r="BA55" s="138"/>
      <c r="BB55" s="144" t="s">
        <v>98</v>
      </c>
      <c r="BC55" s="104"/>
      <c r="BD55" s="104"/>
      <c r="BE55" s="139"/>
      <c r="BF55" s="139"/>
      <c r="BG55" s="145"/>
      <c r="BH55" s="139"/>
      <c r="BI55" s="139"/>
      <c r="BL55" s="17"/>
    </row>
    <row r="56" spans="1:64" ht="12.75" hidden="1" customHeight="1">
      <c r="A56" s="21"/>
      <c r="B56" s="65"/>
      <c r="C56" s="65"/>
      <c r="D56" s="104"/>
      <c r="E56" s="142"/>
      <c r="F56" s="109"/>
      <c r="G56" s="107"/>
      <c r="H56" s="143"/>
      <c r="I56" s="143"/>
      <c r="J56" s="143"/>
      <c r="K56" s="143"/>
      <c r="L56" s="143"/>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107"/>
      <c r="AQ56" s="138"/>
      <c r="AR56" s="138"/>
      <c r="AS56" s="138"/>
      <c r="AT56" s="138"/>
      <c r="AU56" s="138"/>
      <c r="AV56" s="138"/>
      <c r="AW56" s="138"/>
      <c r="AX56" s="138"/>
      <c r="AY56" s="138"/>
      <c r="AZ56" s="138"/>
      <c r="BA56" s="138"/>
      <c r="BB56" s="146" t="s">
        <v>99</v>
      </c>
      <c r="BC56" s="104"/>
      <c r="BD56" s="104"/>
      <c r="BE56" s="139"/>
      <c r="BF56" s="139"/>
      <c r="BG56" s="145"/>
      <c r="BH56" s="139"/>
      <c r="BI56" s="139"/>
      <c r="BL56" s="17"/>
    </row>
    <row r="57" spans="1:64" ht="15" hidden="1" customHeight="1">
      <c r="A57" s="21"/>
      <c r="B57" s="21"/>
      <c r="C57" s="26"/>
      <c r="D57" s="21"/>
      <c r="E57" s="21"/>
      <c r="F57" s="71"/>
      <c r="G57" s="72"/>
      <c r="H57" s="72"/>
      <c r="I57" s="72"/>
      <c r="J57" s="72"/>
      <c r="K57" s="72"/>
      <c r="L57" s="72"/>
      <c r="M57" s="72"/>
      <c r="N57" s="72"/>
      <c r="O57" s="72"/>
      <c r="P57" s="72"/>
      <c r="Q57" s="72"/>
      <c r="R57" s="72"/>
      <c r="S57" s="72"/>
      <c r="T57" s="72"/>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3"/>
      <c r="BH57" s="21"/>
      <c r="BI57" s="21"/>
      <c r="BL57" s="17"/>
    </row>
    <row r="58" spans="1:64">
      <c r="A58" s="17"/>
      <c r="BL58" s="17"/>
    </row>
    <row r="59" spans="1:64">
      <c r="A59" s="17"/>
      <c r="BL59" s="17"/>
    </row>
    <row r="60" spans="1:64">
      <c r="A60" s="17"/>
      <c r="BL60" s="17"/>
    </row>
    <row r="61" spans="1:64">
      <c r="A61" s="17"/>
      <c r="BL61" s="17"/>
    </row>
    <row r="62" spans="1:64">
      <c r="A62" s="17"/>
      <c r="BL62" s="17"/>
    </row>
    <row r="63" spans="1:64">
      <c r="A63" s="17"/>
      <c r="BL63" s="17"/>
    </row>
    <row r="69" spans="5:36">
      <c r="E69" s="24" t="s">
        <v>45</v>
      </c>
      <c r="AJ69" s="24" t="s">
        <v>45</v>
      </c>
    </row>
  </sheetData>
  <mergeCells count="171">
    <mergeCell ref="H24:R24"/>
    <mergeCell ref="S24:V24"/>
    <mergeCell ref="W24:X24"/>
    <mergeCell ref="Y24:Z24"/>
    <mergeCell ref="AA24:AE24"/>
    <mergeCell ref="AF24:AG24"/>
    <mergeCell ref="AH24:AI24"/>
    <mergeCell ref="AJ24:AO24"/>
    <mergeCell ref="AP24:AQ24"/>
    <mergeCell ref="H25:R25"/>
    <mergeCell ref="S25:V25"/>
    <mergeCell ref="W25:X25"/>
    <mergeCell ref="Y25:Z25"/>
    <mergeCell ref="AA25:AE25"/>
    <mergeCell ref="AF25:AG25"/>
    <mergeCell ref="AH25:AI25"/>
    <mergeCell ref="AJ25:AO25"/>
    <mergeCell ref="AP25:AQ25"/>
    <mergeCell ref="C2:BJ2"/>
    <mergeCell ref="C4:H4"/>
    <mergeCell ref="I4:BJ4"/>
    <mergeCell ref="C6:H6"/>
    <mergeCell ref="I6:V6"/>
    <mergeCell ref="W6:AB6"/>
    <mergeCell ref="AC6:AP6"/>
    <mergeCell ref="AQ6:AV6"/>
    <mergeCell ref="AW6:BJ6"/>
    <mergeCell ref="C5:H5"/>
    <mergeCell ref="I5:V5"/>
    <mergeCell ref="W5:AB5"/>
    <mergeCell ref="AC5:AP5"/>
    <mergeCell ref="AQ5:AV5"/>
    <mergeCell ref="AW5:BJ5"/>
    <mergeCell ref="AZ9:BJ9"/>
    <mergeCell ref="D10:J10"/>
    <mergeCell ref="K10:O10"/>
    <mergeCell ref="P10:Q10"/>
    <mergeCell ref="R10:V10"/>
    <mergeCell ref="W10:X10"/>
    <mergeCell ref="Y10:AC10"/>
    <mergeCell ref="AD10:AE10"/>
    <mergeCell ref="AF10:AJ10"/>
    <mergeCell ref="AK10:AL10"/>
    <mergeCell ref="D9:J9"/>
    <mergeCell ref="K9:Q9"/>
    <mergeCell ref="R9:X9"/>
    <mergeCell ref="Y9:AE9"/>
    <mergeCell ref="AF9:AL9"/>
    <mergeCell ref="AM9:AS9"/>
    <mergeCell ref="AZ11:BJ11"/>
    <mergeCell ref="AM10:AQ10"/>
    <mergeCell ref="AR10:AS10"/>
    <mergeCell ref="AZ10:BJ10"/>
    <mergeCell ref="D11:J11"/>
    <mergeCell ref="K11:O11"/>
    <mergeCell ref="P11:Q11"/>
    <mergeCell ref="R11:V11"/>
    <mergeCell ref="W11:X11"/>
    <mergeCell ref="Y11:AC11"/>
    <mergeCell ref="AD11:AE11"/>
    <mergeCell ref="D14:J14"/>
    <mergeCell ref="K14:Q14"/>
    <mergeCell ref="R14:X14"/>
    <mergeCell ref="Y14:AE14"/>
    <mergeCell ref="AF14:AL14"/>
    <mergeCell ref="AM14:AS14"/>
    <mergeCell ref="AF11:AJ11"/>
    <mergeCell ref="AK11:AL11"/>
    <mergeCell ref="AM11:AQ11"/>
    <mergeCell ref="AR11:AS11"/>
    <mergeCell ref="AF15:AJ15"/>
    <mergeCell ref="AK15:AL15"/>
    <mergeCell ref="AM15:AQ15"/>
    <mergeCell ref="AR15:AS15"/>
    <mergeCell ref="D16:J16"/>
    <mergeCell ref="K16:O16"/>
    <mergeCell ref="P16:Q16"/>
    <mergeCell ref="R16:V16"/>
    <mergeCell ref="W16:X16"/>
    <mergeCell ref="Y16:AC16"/>
    <mergeCell ref="D15:J15"/>
    <mergeCell ref="K15:Q15"/>
    <mergeCell ref="R15:V15"/>
    <mergeCell ref="W15:X15"/>
    <mergeCell ref="Y15:AC15"/>
    <mergeCell ref="AD15:AE15"/>
    <mergeCell ref="D21:J21"/>
    <mergeCell ref="AM20:AS20"/>
    <mergeCell ref="K19:AS19"/>
    <mergeCell ref="K21:AS21"/>
    <mergeCell ref="AF18:AL18"/>
    <mergeCell ref="D19:J19"/>
    <mergeCell ref="D17:J17"/>
    <mergeCell ref="K17:O17"/>
    <mergeCell ref="P17:Q17"/>
    <mergeCell ref="R17:V17"/>
    <mergeCell ref="W17:X17"/>
    <mergeCell ref="Y17:AC17"/>
    <mergeCell ref="AD17:AE17"/>
    <mergeCell ref="AF17:AJ17"/>
    <mergeCell ref="AH26:AI26"/>
    <mergeCell ref="AJ26:AO26"/>
    <mergeCell ref="AP26:AQ26"/>
    <mergeCell ref="AK17:AL17"/>
    <mergeCell ref="AM17:AS17"/>
    <mergeCell ref="AZ17:BJ17"/>
    <mergeCell ref="AD16:AE16"/>
    <mergeCell ref="AF16:AJ16"/>
    <mergeCell ref="AK16:AL16"/>
    <mergeCell ref="AM16:AS16"/>
    <mergeCell ref="AZ16:BJ16"/>
    <mergeCell ref="AH28:AI28"/>
    <mergeCell ref="AJ28:AO28"/>
    <mergeCell ref="AP28:AQ28"/>
    <mergeCell ref="M39:AH41"/>
    <mergeCell ref="D18:J18"/>
    <mergeCell ref="K18:Q18"/>
    <mergeCell ref="AM18:AS18"/>
    <mergeCell ref="R18:X18"/>
    <mergeCell ref="Y18:AE18"/>
    <mergeCell ref="AH27:AI27"/>
    <mergeCell ref="AJ27:AO27"/>
    <mergeCell ref="AP27:AQ27"/>
    <mergeCell ref="AA27:AE27"/>
    <mergeCell ref="AA26:AE26"/>
    <mergeCell ref="H28:R28"/>
    <mergeCell ref="S28:V28"/>
    <mergeCell ref="W28:X28"/>
    <mergeCell ref="Y28:Z28"/>
    <mergeCell ref="AA28:AE28"/>
    <mergeCell ref="H27:R27"/>
    <mergeCell ref="S27:V27"/>
    <mergeCell ref="W27:X27"/>
    <mergeCell ref="Y27:Z27"/>
    <mergeCell ref="AF27:AG27"/>
    <mergeCell ref="AZ12:BJ12"/>
    <mergeCell ref="V52:AB52"/>
    <mergeCell ref="V53:AB53"/>
    <mergeCell ref="I46:BD46"/>
    <mergeCell ref="I48:AQ48"/>
    <mergeCell ref="H50:J50"/>
    <mergeCell ref="U50:AI50"/>
    <mergeCell ref="AJ30:AO30"/>
    <mergeCell ref="AP30:AQ30"/>
    <mergeCell ref="D20:J20"/>
    <mergeCell ref="K20:Q20"/>
    <mergeCell ref="R20:X20"/>
    <mergeCell ref="Y20:AE20"/>
    <mergeCell ref="AF20:AL20"/>
    <mergeCell ref="AH29:AI29"/>
    <mergeCell ref="AJ29:AO29"/>
    <mergeCell ref="AP29:AQ29"/>
    <mergeCell ref="H30:R30"/>
    <mergeCell ref="H26:R26"/>
    <mergeCell ref="S26:V26"/>
    <mergeCell ref="W26:X26"/>
    <mergeCell ref="AF26:AG26"/>
    <mergeCell ref="Y26:Z26"/>
    <mergeCell ref="AF28:AG28"/>
    <mergeCell ref="S30:V30"/>
    <mergeCell ref="W30:X30"/>
    <mergeCell ref="Y30:Z30"/>
    <mergeCell ref="AA30:AE30"/>
    <mergeCell ref="AF30:AG30"/>
    <mergeCell ref="AH30:AI30"/>
    <mergeCell ref="H29:R29"/>
    <mergeCell ref="S29:V29"/>
    <mergeCell ref="W29:X29"/>
    <mergeCell ref="Y29:Z29"/>
    <mergeCell ref="AA29:AE29"/>
    <mergeCell ref="AF29:AG29"/>
  </mergeCells>
  <phoneticPr fontId="24"/>
  <dataValidations count="2">
    <dataValidation imeMode="off" allowBlank="1" showInputMessage="1" showErrorMessage="1" sqref="AW6:BJ6 AR10:AR11 I6:V6 AC6:AP6 P10:P11 AF10:AF11 W10:W11 K10:K11 Y10:Y11 AD10:AD11 AK10:AK11 AM10:AM11 R10:R11"/>
    <dataValidation type="list" allowBlank="1" showInputMessage="1" showErrorMessage="1" sqref="D52">
      <formula1>$C$53:$C$54</formula1>
    </dataValidation>
  </dataValidations>
  <pageMargins left="0.69" right="0.22" top="0.22" bottom="0.16" header="0.11" footer="0.11"/>
  <pageSetup paperSize="9" scale="96" orientation="portrait" horizontalDpi="4294967293" verticalDpi="0" r:id="rId1"/>
  <ignoredErrors>
    <ignoredError sqref="S27" formula="1"/>
    <ignoredError sqref="K10:Q11 K16:X17 R15:AE15 I4:BJ6 W10:AE11 R10:V1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B63"/>
  <sheetViews>
    <sheetView showGridLines="0" topLeftCell="A34" zoomScaleNormal="100" workbookViewId="0">
      <selection activeCell="D10" sqref="D10:J12"/>
    </sheetView>
  </sheetViews>
  <sheetFormatPr defaultRowHeight="13.5"/>
  <cols>
    <col min="1" max="1" width="1.5" style="44" customWidth="1"/>
    <col min="2" max="2" width="1.75" style="44" customWidth="1"/>
    <col min="3" max="62" width="1.5" style="44" customWidth="1"/>
    <col min="63" max="63" width="1.75" style="44" customWidth="1"/>
    <col min="64" max="125" width="1.5" style="44" customWidth="1"/>
    <col min="126" max="16384" width="9" style="44"/>
  </cols>
  <sheetData>
    <row r="1" spans="1:106">
      <c r="C1" s="13"/>
      <c r="BJ1" s="22" t="s">
        <v>57</v>
      </c>
    </row>
    <row r="2" spans="1:106" ht="18" customHeight="1">
      <c r="A2" s="194"/>
      <c r="B2" s="194"/>
      <c r="C2" s="344" t="str">
        <f>大会要項!C1&amp;"　請求明細書及び領収書"</f>
        <v>エスペサマーフェスU１3  2018 Vol.1　請求明細書及び領収書</v>
      </c>
      <c r="D2" s="344"/>
      <c r="E2" s="344"/>
      <c r="F2" s="344"/>
      <c r="G2" s="344"/>
      <c r="H2" s="344"/>
      <c r="I2" s="344"/>
      <c r="J2" s="344"/>
      <c r="K2" s="344"/>
      <c r="L2" s="344"/>
      <c r="M2" s="344"/>
      <c r="N2" s="344"/>
      <c r="O2" s="344"/>
      <c r="P2" s="344"/>
      <c r="Q2" s="344"/>
      <c r="R2" s="344"/>
      <c r="S2" s="344"/>
      <c r="T2" s="344"/>
      <c r="U2" s="344"/>
      <c r="V2" s="344"/>
      <c r="W2" s="344"/>
      <c r="X2" s="344"/>
      <c r="Y2" s="344"/>
      <c r="Z2" s="344"/>
      <c r="AA2" s="344"/>
      <c r="AB2" s="344"/>
      <c r="AC2" s="344"/>
      <c r="AD2" s="344"/>
      <c r="AE2" s="344"/>
      <c r="AF2" s="344"/>
      <c r="AG2" s="344"/>
      <c r="AH2" s="344"/>
      <c r="AI2" s="344"/>
      <c r="AJ2" s="344"/>
      <c r="AK2" s="344"/>
      <c r="AL2" s="344"/>
      <c r="AM2" s="344"/>
      <c r="AN2" s="344"/>
      <c r="AO2" s="344"/>
      <c r="AP2" s="344"/>
      <c r="AQ2" s="344"/>
      <c r="AR2" s="344"/>
      <c r="AS2" s="344"/>
      <c r="AT2" s="344"/>
      <c r="AU2" s="344"/>
      <c r="AV2" s="344"/>
      <c r="AW2" s="344"/>
      <c r="AX2" s="344"/>
      <c r="AY2" s="344"/>
      <c r="AZ2" s="344"/>
      <c r="BA2" s="344"/>
      <c r="BB2" s="344"/>
      <c r="BC2" s="344"/>
      <c r="BD2" s="344"/>
      <c r="BE2" s="344"/>
      <c r="BF2" s="344"/>
      <c r="BG2" s="344"/>
      <c r="BH2" s="344"/>
      <c r="BI2" s="344"/>
      <c r="BJ2" s="344"/>
      <c r="BK2" s="195"/>
      <c r="BL2" s="196"/>
      <c r="BM2" s="15"/>
      <c r="BN2" s="15"/>
      <c r="BO2" s="15"/>
    </row>
    <row r="3" spans="1:106" ht="12" customHeight="1">
      <c r="A3" s="194"/>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BL3" s="194"/>
    </row>
    <row r="4" spans="1:106" ht="24" customHeight="1">
      <c r="A4" s="194"/>
      <c r="C4" s="345" t="s">
        <v>0</v>
      </c>
      <c r="D4" s="346"/>
      <c r="E4" s="346"/>
      <c r="F4" s="346"/>
      <c r="G4" s="346"/>
      <c r="H4" s="346"/>
      <c r="I4" s="347">
        <f>申込書!I4:BJ4</f>
        <v>0</v>
      </c>
      <c r="J4" s="348"/>
      <c r="K4" s="348"/>
      <c r="L4" s="348"/>
      <c r="M4" s="348"/>
      <c r="N4" s="348"/>
      <c r="O4" s="348"/>
      <c r="P4" s="348"/>
      <c r="Q4" s="348"/>
      <c r="R4" s="348"/>
      <c r="S4" s="348"/>
      <c r="T4" s="348"/>
      <c r="U4" s="348"/>
      <c r="V4" s="348"/>
      <c r="W4" s="348"/>
      <c r="X4" s="348"/>
      <c r="Y4" s="348"/>
      <c r="Z4" s="348"/>
      <c r="AA4" s="348"/>
      <c r="AB4" s="348"/>
      <c r="AC4" s="348"/>
      <c r="AD4" s="348"/>
      <c r="AE4" s="348"/>
      <c r="AF4" s="348"/>
      <c r="AG4" s="348"/>
      <c r="AH4" s="348"/>
      <c r="AI4" s="348"/>
      <c r="AJ4" s="348"/>
      <c r="AK4" s="348"/>
      <c r="AL4" s="348"/>
      <c r="AM4" s="348"/>
      <c r="AN4" s="348"/>
      <c r="AO4" s="348"/>
      <c r="AP4" s="348"/>
      <c r="AQ4" s="348"/>
      <c r="AR4" s="348"/>
      <c r="AS4" s="348"/>
      <c r="AT4" s="348"/>
      <c r="AU4" s="348"/>
      <c r="AV4" s="348"/>
      <c r="AW4" s="348"/>
      <c r="AX4" s="348"/>
      <c r="AY4" s="348"/>
      <c r="AZ4" s="348"/>
      <c r="BA4" s="348"/>
      <c r="BB4" s="348"/>
      <c r="BC4" s="348"/>
      <c r="BD4" s="348"/>
      <c r="BE4" s="348"/>
      <c r="BF4" s="348"/>
      <c r="BG4" s="348"/>
      <c r="BH4" s="348"/>
      <c r="BI4" s="348"/>
      <c r="BJ4" s="349"/>
      <c r="BL4" s="194"/>
    </row>
    <row r="5" spans="1:106">
      <c r="A5" s="194"/>
      <c r="C5" s="371" t="s">
        <v>31</v>
      </c>
      <c r="D5" s="372"/>
      <c r="E5" s="372"/>
      <c r="F5" s="372"/>
      <c r="G5" s="372"/>
      <c r="H5" s="373"/>
      <c r="I5" s="374">
        <f>申込書!I9:V9</f>
        <v>0</v>
      </c>
      <c r="J5" s="374"/>
      <c r="K5" s="374"/>
      <c r="L5" s="374"/>
      <c r="M5" s="374"/>
      <c r="N5" s="374"/>
      <c r="O5" s="374"/>
      <c r="P5" s="374"/>
      <c r="Q5" s="374"/>
      <c r="R5" s="374"/>
      <c r="S5" s="374"/>
      <c r="T5" s="374"/>
      <c r="U5" s="374"/>
      <c r="V5" s="375"/>
      <c r="W5" s="371" t="s">
        <v>32</v>
      </c>
      <c r="X5" s="372"/>
      <c r="Y5" s="372"/>
      <c r="Z5" s="372"/>
      <c r="AA5" s="372"/>
      <c r="AB5" s="373"/>
      <c r="AC5" s="374">
        <f>申込書!AC9:AP9</f>
        <v>0</v>
      </c>
      <c r="AD5" s="374"/>
      <c r="AE5" s="374"/>
      <c r="AF5" s="374"/>
      <c r="AG5" s="374"/>
      <c r="AH5" s="374"/>
      <c r="AI5" s="374"/>
      <c r="AJ5" s="374"/>
      <c r="AK5" s="374"/>
      <c r="AL5" s="374"/>
      <c r="AM5" s="374"/>
      <c r="AN5" s="374"/>
      <c r="AO5" s="374"/>
      <c r="AP5" s="376"/>
      <c r="AQ5" s="371" t="s">
        <v>33</v>
      </c>
      <c r="AR5" s="372"/>
      <c r="AS5" s="372"/>
      <c r="AT5" s="372"/>
      <c r="AU5" s="372"/>
      <c r="AV5" s="373"/>
      <c r="AW5" s="374">
        <f>申込書!AW9:BJ9</f>
        <v>0</v>
      </c>
      <c r="AX5" s="374"/>
      <c r="AY5" s="374"/>
      <c r="AZ5" s="374"/>
      <c r="BA5" s="374"/>
      <c r="BB5" s="374"/>
      <c r="BC5" s="374"/>
      <c r="BD5" s="374"/>
      <c r="BE5" s="374"/>
      <c r="BF5" s="374"/>
      <c r="BG5" s="374"/>
      <c r="BH5" s="374"/>
      <c r="BI5" s="374"/>
      <c r="BJ5" s="376"/>
      <c r="BL5" s="194"/>
    </row>
    <row r="6" spans="1:106">
      <c r="A6" s="194"/>
      <c r="C6" s="366" t="s">
        <v>3</v>
      </c>
      <c r="D6" s="367"/>
      <c r="E6" s="367"/>
      <c r="F6" s="367"/>
      <c r="G6" s="367"/>
      <c r="H6" s="368"/>
      <c r="I6" s="369">
        <f>申込書!I10:V10</f>
        <v>0</v>
      </c>
      <c r="J6" s="369"/>
      <c r="K6" s="369"/>
      <c r="L6" s="369"/>
      <c r="M6" s="369"/>
      <c r="N6" s="369"/>
      <c r="O6" s="369"/>
      <c r="P6" s="369"/>
      <c r="Q6" s="369"/>
      <c r="R6" s="369"/>
      <c r="S6" s="369"/>
      <c r="T6" s="369"/>
      <c r="U6" s="369"/>
      <c r="V6" s="391"/>
      <c r="W6" s="366" t="s">
        <v>3</v>
      </c>
      <c r="X6" s="367"/>
      <c r="Y6" s="367"/>
      <c r="Z6" s="367"/>
      <c r="AA6" s="367"/>
      <c r="AB6" s="368"/>
      <c r="AC6" s="369">
        <f>申込書!AC10:AP10</f>
        <v>0</v>
      </c>
      <c r="AD6" s="369"/>
      <c r="AE6" s="369"/>
      <c r="AF6" s="369"/>
      <c r="AG6" s="369"/>
      <c r="AH6" s="369"/>
      <c r="AI6" s="369"/>
      <c r="AJ6" s="369"/>
      <c r="AK6" s="369"/>
      <c r="AL6" s="369"/>
      <c r="AM6" s="369"/>
      <c r="AN6" s="369"/>
      <c r="AO6" s="369"/>
      <c r="AP6" s="370"/>
      <c r="AQ6" s="366" t="s">
        <v>3</v>
      </c>
      <c r="AR6" s="367"/>
      <c r="AS6" s="367"/>
      <c r="AT6" s="367"/>
      <c r="AU6" s="367"/>
      <c r="AV6" s="368"/>
      <c r="AW6" s="369">
        <f>申込書!AW10:BJ10</f>
        <v>0</v>
      </c>
      <c r="AX6" s="369"/>
      <c r="AY6" s="369"/>
      <c r="AZ6" s="369"/>
      <c r="BA6" s="369"/>
      <c r="BB6" s="369"/>
      <c r="BC6" s="369"/>
      <c r="BD6" s="369"/>
      <c r="BE6" s="369"/>
      <c r="BF6" s="369"/>
      <c r="BG6" s="369"/>
      <c r="BH6" s="369"/>
      <c r="BI6" s="369"/>
      <c r="BJ6" s="370"/>
      <c r="BL6" s="194"/>
    </row>
    <row r="7" spans="1:106" ht="11.25" customHeight="1">
      <c r="A7" s="194"/>
      <c r="D7" s="6"/>
      <c r="E7" s="6"/>
      <c r="F7" s="6"/>
      <c r="G7" s="6"/>
      <c r="H7" s="6"/>
      <c r="I7" s="6"/>
      <c r="J7" s="6"/>
      <c r="K7" s="6"/>
      <c r="L7" s="6"/>
      <c r="M7" s="6"/>
      <c r="N7" s="6"/>
      <c r="O7" s="6"/>
      <c r="P7" s="6"/>
      <c r="Q7" s="6"/>
      <c r="R7" s="6"/>
      <c r="S7" s="6"/>
      <c r="T7" s="6"/>
      <c r="U7" s="6"/>
      <c r="V7" s="6"/>
      <c r="W7" s="6"/>
      <c r="X7" s="6"/>
      <c r="Y7" s="6"/>
      <c r="Z7" s="6"/>
      <c r="AA7" s="6"/>
      <c r="AB7" s="6"/>
      <c r="AC7" s="6"/>
      <c r="AD7" s="6"/>
      <c r="AE7" s="6"/>
      <c r="AF7" s="6"/>
      <c r="AG7" s="21"/>
      <c r="AH7" s="6"/>
      <c r="AI7" s="6"/>
      <c r="AJ7" s="6"/>
      <c r="BL7" s="194"/>
    </row>
    <row r="8" spans="1:106" ht="21">
      <c r="A8" s="194"/>
      <c r="C8" s="3" t="s">
        <v>125</v>
      </c>
      <c r="D8" s="163"/>
      <c r="E8" s="163"/>
      <c r="F8" s="163"/>
      <c r="G8" s="163"/>
      <c r="H8" s="163"/>
      <c r="I8" s="163"/>
      <c r="J8" s="163"/>
      <c r="K8" s="96"/>
      <c r="L8" s="96"/>
      <c r="M8" s="96"/>
      <c r="N8" s="96"/>
      <c r="O8" s="96"/>
      <c r="P8" s="96"/>
      <c r="Q8" s="161"/>
      <c r="R8" s="161"/>
      <c r="S8" s="162"/>
      <c r="T8" s="162"/>
      <c r="U8" s="162"/>
      <c r="V8" s="162"/>
      <c r="W8" s="163"/>
      <c r="X8" s="163"/>
      <c r="Y8" s="163"/>
      <c r="Z8" s="163"/>
      <c r="AA8" s="162"/>
      <c r="AB8" s="162"/>
      <c r="AC8" s="162"/>
      <c r="AD8" s="162"/>
      <c r="AE8" s="162"/>
      <c r="AF8" s="163"/>
      <c r="AG8" s="163"/>
      <c r="AH8" s="163"/>
      <c r="AI8" s="163"/>
      <c r="AJ8" s="162"/>
      <c r="AK8" s="162"/>
      <c r="AL8" s="162"/>
      <c r="AM8" s="162"/>
      <c r="AN8" s="162"/>
      <c r="AO8" s="162"/>
      <c r="AP8" s="163"/>
      <c r="AQ8" s="163"/>
      <c r="AY8" s="40"/>
      <c r="BL8" s="194"/>
      <c r="BM8" s="6"/>
      <c r="BN8" s="6"/>
      <c r="BO8" s="6"/>
      <c r="BP8" s="6"/>
      <c r="BQ8" s="6"/>
      <c r="BR8" s="6"/>
      <c r="BS8" s="6"/>
      <c r="BT8" s="6"/>
      <c r="BU8" s="6"/>
    </row>
    <row r="9" spans="1:106" ht="15" thickBot="1">
      <c r="A9" s="194"/>
      <c r="C9" s="3"/>
      <c r="D9" s="295"/>
      <c r="E9" s="295"/>
      <c r="F9" s="295"/>
      <c r="G9" s="295"/>
      <c r="H9" s="295"/>
      <c r="I9" s="295"/>
      <c r="J9" s="295"/>
      <c r="K9" s="296" t="s">
        <v>164</v>
      </c>
      <c r="L9" s="296"/>
      <c r="M9" s="296"/>
      <c r="N9" s="296"/>
      <c r="O9" s="296"/>
      <c r="P9" s="296"/>
      <c r="Q9" s="296"/>
      <c r="R9" s="296" t="s">
        <v>165</v>
      </c>
      <c r="S9" s="296"/>
      <c r="T9" s="296"/>
      <c r="U9" s="296"/>
      <c r="V9" s="296"/>
      <c r="W9" s="296"/>
      <c r="X9" s="296"/>
      <c r="Y9" s="296" t="s">
        <v>160</v>
      </c>
      <c r="Z9" s="296"/>
      <c r="AA9" s="296"/>
      <c r="AB9" s="296"/>
      <c r="AC9" s="296"/>
      <c r="AD9" s="296"/>
      <c r="AE9" s="296"/>
      <c r="AF9" s="184"/>
      <c r="AG9" s="185"/>
      <c r="AH9" s="185"/>
      <c r="AI9" s="185"/>
      <c r="AJ9" s="185"/>
      <c r="AK9" s="185"/>
      <c r="AL9" s="185"/>
      <c r="AM9" s="162"/>
      <c r="AN9" s="162"/>
      <c r="AO9" s="162"/>
      <c r="AP9" s="163"/>
      <c r="AQ9" s="163"/>
      <c r="AY9" s="40"/>
      <c r="AZ9" s="342" t="s">
        <v>48</v>
      </c>
      <c r="BA9" s="342"/>
      <c r="BB9" s="342"/>
      <c r="BC9" s="342"/>
      <c r="BD9" s="342"/>
      <c r="BE9" s="342"/>
      <c r="BF9" s="342"/>
      <c r="BG9" s="342"/>
      <c r="BH9" s="342"/>
      <c r="BI9" s="342"/>
      <c r="BJ9" s="342"/>
      <c r="BL9" s="194"/>
      <c r="BM9" s="6"/>
      <c r="BN9" s="6"/>
      <c r="BO9" s="6"/>
      <c r="BP9" s="6"/>
      <c r="BQ9" s="6"/>
      <c r="BR9" s="6"/>
      <c r="BS9" s="6"/>
      <c r="BT9" s="6"/>
      <c r="BU9" s="6"/>
    </row>
    <row r="10" spans="1:106" ht="15.75" thickTop="1" thickBot="1">
      <c r="A10" s="194"/>
      <c r="C10" s="3"/>
      <c r="D10" s="242" t="s">
        <v>161</v>
      </c>
      <c r="E10" s="242"/>
      <c r="F10" s="242"/>
      <c r="G10" s="242"/>
      <c r="H10" s="242"/>
      <c r="I10" s="242"/>
      <c r="J10" s="242"/>
      <c r="K10" s="442" t="e">
        <f>IF(申込書!#REF!=0,"",申込書!#REF!)</f>
        <v>#REF!</v>
      </c>
      <c r="L10" s="443"/>
      <c r="M10" s="443"/>
      <c r="N10" s="443"/>
      <c r="O10" s="458" t="s">
        <v>77</v>
      </c>
      <c r="P10" s="458"/>
      <c r="Q10" s="459"/>
      <c r="R10" s="442" t="e">
        <f>IF(申込書!#REF!=0,"",申込書!#REF!)</f>
        <v>#REF!</v>
      </c>
      <c r="S10" s="443"/>
      <c r="T10" s="443"/>
      <c r="U10" s="443"/>
      <c r="V10" s="458" t="s">
        <v>77</v>
      </c>
      <c r="W10" s="458"/>
      <c r="X10" s="459"/>
      <c r="Y10" s="442" t="str">
        <f>IF(申込書!Y16=0,"",申込書!Y16)</f>
        <v/>
      </c>
      <c r="Z10" s="443"/>
      <c r="AA10" s="443"/>
      <c r="AB10" s="443"/>
      <c r="AC10" s="458" t="s">
        <v>77</v>
      </c>
      <c r="AD10" s="458"/>
      <c r="AE10" s="459"/>
      <c r="AF10" s="202"/>
      <c r="AG10" s="203"/>
      <c r="AH10" s="203"/>
      <c r="AI10" s="203"/>
      <c r="AJ10" s="189"/>
      <c r="AK10" s="189"/>
      <c r="AL10" s="189"/>
      <c r="AM10" s="162"/>
      <c r="AN10" s="162"/>
      <c r="AO10" s="162"/>
      <c r="AP10" s="163"/>
      <c r="AQ10" s="163"/>
      <c r="AY10" s="40"/>
      <c r="AZ10" s="341" t="e">
        <f>IF(SUM(K10:AL12)=0,0,SUM(K10:AL12))</f>
        <v>#REF!</v>
      </c>
      <c r="BA10" s="341"/>
      <c r="BB10" s="341"/>
      <c r="BC10" s="341"/>
      <c r="BD10" s="341"/>
      <c r="BE10" s="341"/>
      <c r="BF10" s="341"/>
      <c r="BG10" s="341"/>
      <c r="BH10" s="341"/>
      <c r="BI10" s="341"/>
      <c r="BJ10" s="341"/>
      <c r="BL10" s="194"/>
      <c r="BM10" s="6"/>
      <c r="BN10" s="6"/>
      <c r="BO10" s="6"/>
      <c r="BP10" s="6"/>
      <c r="BQ10" s="6"/>
      <c r="BR10" s="6"/>
      <c r="BS10" s="6"/>
      <c r="BT10" s="6"/>
      <c r="BU10" s="6"/>
    </row>
    <row r="11" spans="1:106" ht="15.75" thickTop="1" thickBot="1">
      <c r="A11" s="194"/>
      <c r="C11" s="3"/>
      <c r="D11" s="242" t="s">
        <v>162</v>
      </c>
      <c r="E11" s="242"/>
      <c r="F11" s="242"/>
      <c r="G11" s="242"/>
      <c r="H11" s="242"/>
      <c r="I11" s="242"/>
      <c r="J11" s="242"/>
      <c r="K11" s="442" t="e">
        <f>IF(申込書!#REF!=0,"",申込書!#REF!)</f>
        <v>#REF!</v>
      </c>
      <c r="L11" s="443"/>
      <c r="M11" s="443"/>
      <c r="N11" s="443"/>
      <c r="O11" s="458" t="s">
        <v>77</v>
      </c>
      <c r="P11" s="458"/>
      <c r="Q11" s="459"/>
      <c r="R11" s="442" t="e">
        <f>IF(申込書!#REF!=0,"",申込書!#REF!)</f>
        <v>#REF!</v>
      </c>
      <c r="S11" s="443"/>
      <c r="T11" s="443"/>
      <c r="U11" s="443"/>
      <c r="V11" s="458" t="s">
        <v>77</v>
      </c>
      <c r="W11" s="458"/>
      <c r="X11" s="459"/>
      <c r="Y11" s="442" t="str">
        <f>IF(申込書!Y17=0,"",申込書!Y17)</f>
        <v/>
      </c>
      <c r="Z11" s="443"/>
      <c r="AA11" s="443"/>
      <c r="AB11" s="443"/>
      <c r="AC11" s="458" t="s">
        <v>77</v>
      </c>
      <c r="AD11" s="458"/>
      <c r="AE11" s="459"/>
      <c r="AF11" s="202"/>
      <c r="AG11" s="203"/>
      <c r="AH11" s="203"/>
      <c r="AI11" s="203"/>
      <c r="AJ11" s="189"/>
      <c r="AK11" s="189"/>
      <c r="AL11" s="189"/>
      <c r="AM11" s="162"/>
      <c r="AN11" s="162"/>
      <c r="AO11" s="162"/>
      <c r="AP11" s="163"/>
      <c r="AQ11" s="163"/>
      <c r="AY11" s="40"/>
      <c r="AZ11" s="332" t="s">
        <v>35</v>
      </c>
      <c r="BA11" s="332"/>
      <c r="BB11" s="332"/>
      <c r="BC11" s="332"/>
      <c r="BD11" s="332"/>
      <c r="BE11" s="332"/>
      <c r="BF11" s="332"/>
      <c r="BG11" s="332"/>
      <c r="BH11" s="332"/>
      <c r="BI11" s="332"/>
      <c r="BJ11" s="332"/>
      <c r="BL11" s="194"/>
      <c r="BM11" s="6"/>
      <c r="BN11" s="6"/>
      <c r="BO11" s="6"/>
      <c r="BP11" s="6"/>
      <c r="BQ11" s="6"/>
      <c r="BR11" s="6"/>
      <c r="BS11" s="6"/>
      <c r="BT11" s="6"/>
      <c r="BU11" s="6"/>
    </row>
    <row r="12" spans="1:106" ht="15" thickTop="1">
      <c r="A12" s="194"/>
      <c r="C12" s="3"/>
      <c r="D12" s="242" t="s">
        <v>163</v>
      </c>
      <c r="E12" s="242"/>
      <c r="F12" s="242"/>
      <c r="G12" s="242"/>
      <c r="H12" s="242"/>
      <c r="I12" s="242"/>
      <c r="J12" s="242"/>
      <c r="K12" s="442" t="str">
        <f>IF(申込書!K16=0,"",申込書!K16)</f>
        <v/>
      </c>
      <c r="L12" s="443"/>
      <c r="M12" s="443"/>
      <c r="N12" s="443"/>
      <c r="O12" s="458" t="s">
        <v>77</v>
      </c>
      <c r="P12" s="458"/>
      <c r="Q12" s="459"/>
      <c r="R12" s="442" t="str">
        <f>IF(申込書!R16=0,"",申込書!R16)</f>
        <v/>
      </c>
      <c r="S12" s="443"/>
      <c r="T12" s="443"/>
      <c r="U12" s="443"/>
      <c r="V12" s="458" t="s">
        <v>77</v>
      </c>
      <c r="W12" s="458"/>
      <c r="X12" s="459"/>
      <c r="Y12" s="442" t="str">
        <f>IF(申込書!Y18=0,"",申込書!Y18)</f>
        <v/>
      </c>
      <c r="Z12" s="443"/>
      <c r="AA12" s="443"/>
      <c r="AB12" s="443"/>
      <c r="AC12" s="458" t="s">
        <v>77</v>
      </c>
      <c r="AD12" s="458"/>
      <c r="AE12" s="459"/>
      <c r="AF12" s="202"/>
      <c r="AG12" s="203"/>
      <c r="AH12" s="203"/>
      <c r="AI12" s="203"/>
      <c r="AJ12" s="189"/>
      <c r="AK12" s="189"/>
      <c r="AL12" s="189"/>
      <c r="AM12" s="162"/>
      <c r="AN12" s="162"/>
      <c r="AO12" s="162"/>
      <c r="AP12" s="163"/>
      <c r="AQ12" s="163"/>
      <c r="AY12" s="40"/>
      <c r="AZ12" s="333" t="e">
        <f>IF(AZ10=0,AZ10,AZ10*3000)</f>
        <v>#REF!</v>
      </c>
      <c r="BA12" s="333"/>
      <c r="BB12" s="333"/>
      <c r="BC12" s="333"/>
      <c r="BD12" s="333"/>
      <c r="BE12" s="333"/>
      <c r="BF12" s="333"/>
      <c r="BG12" s="333"/>
      <c r="BH12" s="333"/>
      <c r="BI12" s="333"/>
      <c r="BJ12" s="333"/>
      <c r="BL12" s="194"/>
      <c r="BM12" s="6"/>
      <c r="BN12" s="6"/>
      <c r="BO12" s="6"/>
      <c r="BP12" s="6"/>
      <c r="BQ12" s="6"/>
      <c r="BR12" s="6"/>
      <c r="BS12" s="6"/>
      <c r="BT12" s="6"/>
      <c r="BU12" s="6"/>
    </row>
    <row r="13" spans="1:106" ht="14.25">
      <c r="A13" s="194"/>
      <c r="C13" s="3"/>
      <c r="D13" s="338" t="s">
        <v>46</v>
      </c>
      <c r="E13" s="339"/>
      <c r="F13" s="339"/>
      <c r="G13" s="339"/>
      <c r="H13" s="339"/>
      <c r="I13" s="339"/>
      <c r="J13" s="340"/>
      <c r="K13" s="462" t="str">
        <f>IF(申込書!K17=0,"",申込書!K17)</f>
        <v/>
      </c>
      <c r="L13" s="463"/>
      <c r="M13" s="463"/>
      <c r="N13" s="463"/>
      <c r="O13" s="323" t="s">
        <v>77</v>
      </c>
      <c r="P13" s="323"/>
      <c r="Q13" s="324"/>
      <c r="R13" s="462" t="str">
        <f>IF(申込書!R17=0,"",申込書!R17)</f>
        <v/>
      </c>
      <c r="S13" s="463"/>
      <c r="T13" s="463"/>
      <c r="U13" s="463"/>
      <c r="V13" s="323" t="s">
        <v>77</v>
      </c>
      <c r="W13" s="323"/>
      <c r="X13" s="324"/>
      <c r="Y13" s="462" t="str">
        <f>IF(申込書!Y19=0,"",申込書!Y19)</f>
        <v/>
      </c>
      <c r="Z13" s="463"/>
      <c r="AA13" s="463"/>
      <c r="AB13" s="463"/>
      <c r="AC13" s="323" t="s">
        <v>77</v>
      </c>
      <c r="AD13" s="323"/>
      <c r="AE13" s="324"/>
      <c r="AF13" s="204"/>
      <c r="AG13" s="205"/>
      <c r="AH13" s="205"/>
      <c r="AI13" s="205"/>
      <c r="AJ13" s="189"/>
      <c r="AK13" s="189"/>
      <c r="AL13" s="189"/>
      <c r="AM13" s="162"/>
      <c r="AN13" s="162"/>
      <c r="AO13" s="162"/>
      <c r="AP13" s="163"/>
      <c r="AQ13" s="163"/>
      <c r="AR13" s="6"/>
      <c r="AY13" s="40"/>
      <c r="BL13" s="194"/>
      <c r="BM13" s="6"/>
      <c r="BN13" s="6"/>
      <c r="BO13" s="6"/>
      <c r="BP13" s="6"/>
      <c r="BQ13" s="6"/>
      <c r="BR13" s="6"/>
      <c r="BS13" s="6"/>
      <c r="BT13" s="6"/>
      <c r="BU13" s="6"/>
    </row>
    <row r="14" spans="1:106">
      <c r="A14" s="194"/>
      <c r="H14" s="161"/>
      <c r="I14" s="161"/>
      <c r="J14" s="161"/>
      <c r="K14" s="161"/>
      <c r="L14" s="161"/>
      <c r="M14" s="161"/>
      <c r="N14" s="161"/>
      <c r="O14" s="161"/>
      <c r="P14" s="161"/>
      <c r="Q14" s="161"/>
      <c r="R14" s="161"/>
      <c r="S14" s="162"/>
      <c r="T14" s="162"/>
      <c r="U14" s="162"/>
      <c r="V14" s="162"/>
      <c r="W14" s="163"/>
      <c r="X14" s="163"/>
      <c r="Y14" s="163"/>
      <c r="Z14" s="163"/>
      <c r="AA14" s="162"/>
      <c r="AB14" s="162"/>
      <c r="AC14" s="162"/>
      <c r="AD14" s="162"/>
      <c r="AE14" s="162"/>
      <c r="AF14" s="63"/>
      <c r="AG14" s="63"/>
      <c r="AH14" s="63"/>
      <c r="AI14" s="63"/>
      <c r="AJ14" s="206"/>
      <c r="AK14" s="206"/>
      <c r="AL14" s="206"/>
      <c r="AM14" s="162"/>
      <c r="AN14" s="162"/>
      <c r="AO14" s="162"/>
      <c r="AP14" s="163"/>
      <c r="AQ14" s="163"/>
      <c r="AR14" s="6"/>
      <c r="AY14" s="40"/>
      <c r="AZ14" s="40"/>
      <c r="BA14" s="147"/>
      <c r="BB14" s="40"/>
      <c r="BC14" s="40"/>
      <c r="BL14" s="194"/>
      <c r="BM14" s="6"/>
      <c r="BN14" s="6"/>
      <c r="BO14" s="6"/>
      <c r="BP14" s="6"/>
      <c r="BQ14" s="6"/>
      <c r="BR14" s="6"/>
      <c r="BS14" s="6"/>
      <c r="BT14" s="6"/>
      <c r="BU14" s="6"/>
    </row>
    <row r="15" spans="1:106" ht="21">
      <c r="A15" s="194"/>
      <c r="C15" s="1" t="s">
        <v>80</v>
      </c>
      <c r="AF15" s="21"/>
      <c r="AG15" s="21"/>
      <c r="AH15" s="21"/>
      <c r="AI15" s="21"/>
      <c r="AJ15" s="21"/>
      <c r="AK15" s="21"/>
      <c r="AL15" s="166"/>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L15" s="194"/>
      <c r="BM15" s="6"/>
      <c r="BN15" s="6"/>
      <c r="BO15" s="6"/>
      <c r="BP15" s="6"/>
      <c r="BQ15" s="6"/>
      <c r="BR15" s="6"/>
      <c r="BS15" s="6"/>
      <c r="BT15" s="62"/>
      <c r="BU15" s="62"/>
      <c r="CG15" s="62"/>
      <c r="CH15" s="62"/>
      <c r="CI15" s="62"/>
      <c r="CJ15" s="6"/>
      <c r="CK15" s="6"/>
      <c r="CL15" s="6"/>
      <c r="CM15" s="6"/>
      <c r="CN15" s="6"/>
      <c r="CO15" s="6"/>
      <c r="CP15" s="6"/>
      <c r="CQ15" s="6"/>
      <c r="CR15" s="6"/>
      <c r="CS15" s="6"/>
      <c r="CT15" s="62"/>
      <c r="CU15" s="62"/>
      <c r="CV15" s="62"/>
      <c r="CW15" s="6"/>
      <c r="CX15" s="6"/>
      <c r="CY15" s="6"/>
      <c r="CZ15" s="6"/>
      <c r="DA15" s="6"/>
      <c r="DB15" s="6"/>
    </row>
    <row r="16" spans="1:106" ht="15" thickBot="1">
      <c r="A16" s="194"/>
      <c r="C16" s="1"/>
      <c r="D16" s="295"/>
      <c r="E16" s="295"/>
      <c r="F16" s="295"/>
      <c r="G16" s="295"/>
      <c r="H16" s="295"/>
      <c r="I16" s="295"/>
      <c r="J16" s="295"/>
      <c r="K16" s="296" t="s">
        <v>164</v>
      </c>
      <c r="L16" s="296"/>
      <c r="M16" s="296"/>
      <c r="N16" s="296"/>
      <c r="O16" s="296"/>
      <c r="P16" s="296"/>
      <c r="Q16" s="296"/>
      <c r="R16" s="296" t="s">
        <v>165</v>
      </c>
      <c r="S16" s="296"/>
      <c r="T16" s="296"/>
      <c r="U16" s="296"/>
      <c r="V16" s="296"/>
      <c r="W16" s="296"/>
      <c r="X16" s="296"/>
      <c r="Y16" s="296" t="s">
        <v>160</v>
      </c>
      <c r="Z16" s="296"/>
      <c r="AA16" s="296"/>
      <c r="AB16" s="296"/>
      <c r="AC16" s="296"/>
      <c r="AD16" s="296"/>
      <c r="AE16" s="296"/>
      <c r="AF16" s="184"/>
      <c r="AG16" s="185"/>
      <c r="AH16" s="185"/>
      <c r="AI16" s="185"/>
      <c r="AJ16" s="185"/>
      <c r="AK16" s="185"/>
      <c r="AL16" s="185"/>
      <c r="AM16" s="444"/>
      <c r="AN16" s="444"/>
      <c r="AO16" s="444"/>
      <c r="AP16" s="444"/>
      <c r="AQ16" s="444"/>
      <c r="AR16" s="444"/>
      <c r="AS16" s="444"/>
      <c r="AT16" s="177"/>
      <c r="AU16" s="177"/>
      <c r="AV16" s="177"/>
      <c r="AW16" s="177"/>
      <c r="AX16" s="177"/>
      <c r="AY16" s="178"/>
      <c r="AZ16" s="334" t="s">
        <v>51</v>
      </c>
      <c r="BA16" s="334"/>
      <c r="BB16" s="334"/>
      <c r="BC16" s="334"/>
      <c r="BD16" s="334"/>
      <c r="BE16" s="334"/>
      <c r="BF16" s="334"/>
      <c r="BG16" s="334"/>
      <c r="BH16" s="334"/>
      <c r="BI16" s="334"/>
      <c r="BJ16" s="334"/>
      <c r="BL16" s="194"/>
      <c r="BM16" s="6"/>
      <c r="BN16" s="6"/>
      <c r="BO16" s="6"/>
      <c r="BP16" s="6"/>
      <c r="BQ16" s="6"/>
      <c r="BR16" s="6"/>
      <c r="BS16" s="6"/>
      <c r="BT16" s="6"/>
      <c r="BU16" s="6"/>
    </row>
    <row r="17" spans="1:73" ht="15.75" thickTop="1" thickBot="1">
      <c r="A17" s="194"/>
      <c r="C17" s="1"/>
      <c r="D17" s="306" t="s">
        <v>141</v>
      </c>
      <c r="E17" s="307"/>
      <c r="F17" s="307"/>
      <c r="G17" s="307"/>
      <c r="H17" s="307"/>
      <c r="I17" s="307"/>
      <c r="J17" s="307"/>
      <c r="K17" s="442" t="str">
        <f>IF(申込書!K23:O23="","",申込書!K23:O23)</f>
        <v/>
      </c>
      <c r="L17" s="443"/>
      <c r="M17" s="443"/>
      <c r="N17" s="443"/>
      <c r="O17" s="443"/>
      <c r="P17" s="316" t="s">
        <v>75</v>
      </c>
      <c r="Q17" s="317"/>
      <c r="R17" s="442" t="str">
        <f>IF(申込書!R23:V23="","",申込書!R23:V23)</f>
        <v/>
      </c>
      <c r="S17" s="443"/>
      <c r="T17" s="443"/>
      <c r="U17" s="443"/>
      <c r="V17" s="443"/>
      <c r="W17" s="316" t="s">
        <v>75</v>
      </c>
      <c r="X17" s="317"/>
      <c r="Y17" s="442" t="str">
        <f>IF(申込書!Y23:AC23="","",申込書!Y23:AC23)</f>
        <v/>
      </c>
      <c r="Z17" s="443"/>
      <c r="AA17" s="443"/>
      <c r="AB17" s="443"/>
      <c r="AC17" s="443"/>
      <c r="AD17" s="316" t="s">
        <v>75</v>
      </c>
      <c r="AE17" s="317"/>
      <c r="AF17" s="202"/>
      <c r="AG17" s="203"/>
      <c r="AH17" s="203"/>
      <c r="AI17" s="203"/>
      <c r="AJ17" s="203"/>
      <c r="AK17" s="187"/>
      <c r="AL17" s="187"/>
      <c r="AM17" s="445"/>
      <c r="AN17" s="445"/>
      <c r="AO17" s="445"/>
      <c r="AP17" s="445"/>
      <c r="AQ17" s="445"/>
      <c r="AR17" s="446"/>
      <c r="AS17" s="446"/>
      <c r="AT17" s="177"/>
      <c r="AU17" s="177"/>
      <c r="AV17" s="177"/>
      <c r="AW17" s="177"/>
      <c r="AX17" s="177"/>
      <c r="AY17" s="178"/>
      <c r="AZ17" s="335">
        <f>IF(SUM(K17:AL17)=0,0,SUM(K17:AL17)*600)</f>
        <v>0</v>
      </c>
      <c r="BA17" s="335"/>
      <c r="BB17" s="335"/>
      <c r="BC17" s="335"/>
      <c r="BD17" s="335"/>
      <c r="BE17" s="335"/>
      <c r="BF17" s="335"/>
      <c r="BG17" s="335"/>
      <c r="BH17" s="335"/>
      <c r="BI17" s="335"/>
      <c r="BJ17" s="335"/>
      <c r="BL17" s="194"/>
      <c r="BM17" s="6"/>
      <c r="BN17" s="6"/>
      <c r="BO17" s="6"/>
      <c r="BP17" s="6"/>
      <c r="BQ17" s="6"/>
      <c r="BR17" s="6"/>
      <c r="BS17" s="6"/>
      <c r="BT17" s="6"/>
      <c r="BU17" s="6"/>
    </row>
    <row r="18" spans="1:73" ht="15" thickTop="1">
      <c r="A18" s="194"/>
      <c r="D18" s="306" t="s">
        <v>142</v>
      </c>
      <c r="E18" s="307"/>
      <c r="F18" s="307"/>
      <c r="G18" s="307"/>
      <c r="H18" s="307"/>
      <c r="I18" s="307"/>
      <c r="J18" s="307"/>
      <c r="K18" s="442" t="str">
        <f>IF(申込書!K24:O24="","",申込書!K24:O24)</f>
        <v/>
      </c>
      <c r="L18" s="443"/>
      <c r="M18" s="443"/>
      <c r="N18" s="443"/>
      <c r="O18" s="443"/>
      <c r="P18" s="316" t="s">
        <v>75</v>
      </c>
      <c r="Q18" s="317"/>
      <c r="R18" s="442" t="str">
        <f>IF(申込書!R24:V24="","",申込書!R24:V24)</f>
        <v/>
      </c>
      <c r="S18" s="443"/>
      <c r="T18" s="443"/>
      <c r="U18" s="443"/>
      <c r="V18" s="443"/>
      <c r="W18" s="316" t="s">
        <v>75</v>
      </c>
      <c r="X18" s="317"/>
      <c r="Y18" s="442" t="str">
        <f>IF(申込書!Y24:AC24="","",申込書!Y24:AC24)</f>
        <v/>
      </c>
      <c r="Z18" s="443"/>
      <c r="AA18" s="443"/>
      <c r="AB18" s="443"/>
      <c r="AC18" s="443"/>
      <c r="AD18" s="316" t="s">
        <v>75</v>
      </c>
      <c r="AE18" s="317"/>
      <c r="AF18" s="202"/>
      <c r="AG18" s="203"/>
      <c r="AH18" s="203"/>
      <c r="AI18" s="203"/>
      <c r="AJ18" s="203"/>
      <c r="AK18" s="187"/>
      <c r="AL18" s="187"/>
      <c r="AM18" s="445"/>
      <c r="AN18" s="445"/>
      <c r="AO18" s="445"/>
      <c r="AP18" s="445"/>
      <c r="AQ18" s="445"/>
      <c r="AR18" s="446"/>
      <c r="AS18" s="446"/>
      <c r="AT18" s="178"/>
      <c r="AU18" s="178"/>
      <c r="AV18" s="178"/>
      <c r="AW18" s="178"/>
      <c r="AX18" s="178"/>
      <c r="AY18" s="178"/>
      <c r="AZ18" s="335">
        <f>IF(SUM(K18:AL18)=0,0,SUM(K18:AL18)*550)</f>
        <v>0</v>
      </c>
      <c r="BA18" s="335"/>
      <c r="BB18" s="335"/>
      <c r="BC18" s="335"/>
      <c r="BD18" s="335"/>
      <c r="BE18" s="335"/>
      <c r="BF18" s="335"/>
      <c r="BG18" s="335"/>
      <c r="BH18" s="335"/>
      <c r="BI18" s="335"/>
      <c r="BJ18" s="335"/>
      <c r="BL18" s="194"/>
    </row>
    <row r="19" spans="1:73" ht="11.25" customHeight="1">
      <c r="A19" s="194"/>
      <c r="D19" s="164"/>
      <c r="E19" s="164"/>
      <c r="F19" s="164"/>
      <c r="G19" s="164"/>
      <c r="H19" s="164"/>
      <c r="I19" s="164"/>
      <c r="J19" s="164"/>
      <c r="K19" s="37"/>
      <c r="L19" s="37"/>
      <c r="M19" s="37"/>
      <c r="N19" s="37"/>
      <c r="O19" s="37"/>
      <c r="P19" s="37"/>
      <c r="Q19" s="37"/>
      <c r="R19" s="37"/>
      <c r="S19" s="37"/>
      <c r="T19" s="37"/>
      <c r="U19" s="37"/>
      <c r="V19" s="37"/>
      <c r="W19" s="37"/>
      <c r="X19" s="37"/>
      <c r="Y19" s="37"/>
      <c r="Z19" s="37"/>
      <c r="AA19" s="37"/>
      <c r="AB19" s="37"/>
      <c r="AC19" s="37"/>
      <c r="AD19" s="37"/>
      <c r="AE19" s="37"/>
      <c r="AF19" s="201"/>
      <c r="AG19" s="201"/>
      <c r="AH19" s="201"/>
      <c r="AI19" s="201"/>
      <c r="AJ19" s="201"/>
      <c r="AK19" s="201"/>
      <c r="AL19" s="201"/>
      <c r="AM19" s="179"/>
      <c r="AN19" s="179"/>
      <c r="AO19" s="179"/>
      <c r="AP19" s="179"/>
      <c r="AQ19" s="179"/>
      <c r="AR19" s="179"/>
      <c r="AS19" s="179"/>
      <c r="AT19" s="180"/>
      <c r="AU19" s="178"/>
      <c r="AV19" s="178"/>
      <c r="AW19" s="178"/>
      <c r="AX19" s="178"/>
      <c r="AY19" s="178"/>
      <c r="AZ19" s="410">
        <f>SUM(AZ17:BJ18)</f>
        <v>0</v>
      </c>
      <c r="BA19" s="411"/>
      <c r="BB19" s="411"/>
      <c r="BC19" s="411"/>
      <c r="BD19" s="411"/>
      <c r="BE19" s="411"/>
      <c r="BF19" s="411"/>
      <c r="BG19" s="411"/>
      <c r="BH19" s="411"/>
      <c r="BI19" s="411"/>
      <c r="BJ19" s="411"/>
      <c r="BL19" s="194"/>
    </row>
    <row r="20" spans="1:73" ht="21">
      <c r="A20" s="194"/>
      <c r="C20" s="3" t="s">
        <v>81</v>
      </c>
      <c r="D20" s="163"/>
      <c r="E20" s="163"/>
      <c r="F20" s="163"/>
      <c r="G20" s="163"/>
      <c r="H20" s="163"/>
      <c r="I20" s="163"/>
      <c r="J20" s="163"/>
      <c r="K20" s="96"/>
      <c r="L20" s="96"/>
      <c r="M20" s="96"/>
      <c r="N20" s="96"/>
      <c r="O20" s="96"/>
      <c r="P20" s="96"/>
      <c r="Q20" s="96"/>
      <c r="R20" s="96"/>
      <c r="S20" s="96"/>
      <c r="T20" s="96"/>
      <c r="U20" s="96"/>
      <c r="V20" s="96"/>
      <c r="W20" s="96"/>
      <c r="X20" s="96"/>
      <c r="Y20" s="96"/>
      <c r="Z20" s="96"/>
      <c r="AA20" s="96"/>
      <c r="AB20" s="96"/>
      <c r="AC20" s="96"/>
      <c r="AD20" s="96"/>
      <c r="AE20" s="96"/>
      <c r="AF20" s="201"/>
      <c r="AG20" s="201"/>
      <c r="AH20" s="201"/>
      <c r="AI20" s="201"/>
      <c r="AJ20" s="201"/>
      <c r="AK20" s="201"/>
      <c r="AL20" s="201"/>
      <c r="AM20" s="179"/>
      <c r="AN20" s="179"/>
      <c r="AO20" s="179"/>
      <c r="AP20" s="179"/>
      <c r="AQ20" s="179"/>
      <c r="AR20" s="179"/>
      <c r="AS20" s="179"/>
      <c r="AT20" s="180"/>
      <c r="AU20" s="178"/>
      <c r="AV20" s="178"/>
      <c r="AW20" s="178"/>
      <c r="AX20" s="178"/>
      <c r="AY20" s="178"/>
      <c r="BL20" s="194"/>
    </row>
    <row r="21" spans="1:73" ht="15" thickBot="1">
      <c r="A21" s="194"/>
      <c r="D21" s="295"/>
      <c r="E21" s="295"/>
      <c r="F21" s="295"/>
      <c r="G21" s="295"/>
      <c r="H21" s="295"/>
      <c r="I21" s="295"/>
      <c r="J21" s="295"/>
      <c r="K21" s="296" t="s">
        <v>164</v>
      </c>
      <c r="L21" s="296"/>
      <c r="M21" s="296"/>
      <c r="N21" s="296"/>
      <c r="O21" s="296"/>
      <c r="P21" s="296"/>
      <c r="Q21" s="296"/>
      <c r="R21" s="296" t="s">
        <v>165</v>
      </c>
      <c r="S21" s="296"/>
      <c r="T21" s="296"/>
      <c r="U21" s="296"/>
      <c r="V21" s="296"/>
      <c r="W21" s="296"/>
      <c r="X21" s="296"/>
      <c r="Y21" s="296" t="s">
        <v>160</v>
      </c>
      <c r="Z21" s="296"/>
      <c r="AA21" s="296"/>
      <c r="AB21" s="296"/>
      <c r="AC21" s="296"/>
      <c r="AD21" s="296"/>
      <c r="AE21" s="296"/>
      <c r="AF21" s="184"/>
      <c r="AG21" s="185"/>
      <c r="AH21" s="185"/>
      <c r="AI21" s="185"/>
      <c r="AJ21" s="185"/>
      <c r="AK21" s="185"/>
      <c r="AL21" s="185"/>
      <c r="AM21" s="444"/>
      <c r="AN21" s="444"/>
      <c r="AO21" s="444"/>
      <c r="AP21" s="444"/>
      <c r="AQ21" s="444"/>
      <c r="AR21" s="444"/>
      <c r="AS21" s="444"/>
      <c r="AT21" s="177"/>
      <c r="AU21" s="177"/>
      <c r="AV21" s="177"/>
      <c r="AW21" s="177"/>
      <c r="AX21" s="177"/>
      <c r="AY21" s="178"/>
      <c r="AZ21" s="330" t="s">
        <v>102</v>
      </c>
      <c r="BA21" s="330"/>
      <c r="BB21" s="330"/>
      <c r="BC21" s="330"/>
      <c r="BD21" s="330"/>
      <c r="BE21" s="330"/>
      <c r="BF21" s="330"/>
      <c r="BG21" s="330"/>
      <c r="BH21" s="330"/>
      <c r="BI21" s="330"/>
      <c r="BJ21" s="330"/>
      <c r="BL21" s="194"/>
    </row>
    <row r="22" spans="1:73" ht="15" thickTop="1">
      <c r="A22" s="194"/>
      <c r="D22" s="241" t="s">
        <v>4</v>
      </c>
      <c r="E22" s="242"/>
      <c r="F22" s="242"/>
      <c r="G22" s="242"/>
      <c r="H22" s="242"/>
      <c r="I22" s="242"/>
      <c r="J22" s="242"/>
      <c r="K22" s="457"/>
      <c r="L22" s="457"/>
      <c r="M22" s="457"/>
      <c r="N22" s="457"/>
      <c r="O22" s="457"/>
      <c r="P22" s="457"/>
      <c r="Q22" s="457"/>
      <c r="R22" s="448" t="str">
        <f>申込書!R35:V35</f>
        <v/>
      </c>
      <c r="S22" s="449"/>
      <c r="T22" s="449"/>
      <c r="U22" s="449"/>
      <c r="V22" s="449"/>
      <c r="W22" s="291" t="s">
        <v>75</v>
      </c>
      <c r="X22" s="292"/>
      <c r="Y22" s="448">
        <f>申込書!Y35:AC35</f>
        <v>0</v>
      </c>
      <c r="Z22" s="449"/>
      <c r="AA22" s="449"/>
      <c r="AB22" s="449"/>
      <c r="AC22" s="449"/>
      <c r="AD22" s="291" t="s">
        <v>75</v>
      </c>
      <c r="AE22" s="292"/>
      <c r="AF22" s="202"/>
      <c r="AG22" s="203"/>
      <c r="AH22" s="203"/>
      <c r="AI22" s="203"/>
      <c r="AJ22" s="203"/>
      <c r="AK22" s="188"/>
      <c r="AL22" s="188"/>
      <c r="AM22" s="445"/>
      <c r="AN22" s="445"/>
      <c r="AO22" s="445"/>
      <c r="AP22" s="445"/>
      <c r="AQ22" s="445"/>
      <c r="AR22" s="447"/>
      <c r="AS22" s="447"/>
      <c r="AT22" s="177"/>
      <c r="AU22" s="177"/>
      <c r="AV22" s="177"/>
      <c r="AW22" s="177"/>
      <c r="AX22" s="177"/>
      <c r="AY22" s="178"/>
      <c r="AZ22" s="331">
        <f>AJ35</f>
        <v>0</v>
      </c>
      <c r="BA22" s="331"/>
      <c r="BB22" s="331"/>
      <c r="BC22" s="331"/>
      <c r="BD22" s="331"/>
      <c r="BE22" s="331"/>
      <c r="BF22" s="331"/>
      <c r="BG22" s="331"/>
      <c r="BH22" s="331"/>
      <c r="BI22" s="331"/>
      <c r="BJ22" s="331"/>
      <c r="BL22" s="194"/>
    </row>
    <row r="23" spans="1:73" ht="14.25">
      <c r="A23" s="194"/>
      <c r="D23" s="241" t="s">
        <v>5</v>
      </c>
      <c r="E23" s="242"/>
      <c r="F23" s="242"/>
      <c r="G23" s="242"/>
      <c r="H23" s="242"/>
      <c r="I23" s="242"/>
      <c r="J23" s="242"/>
      <c r="K23" s="448" t="str">
        <f>申込書!K36:O36</f>
        <v/>
      </c>
      <c r="L23" s="449"/>
      <c r="M23" s="449"/>
      <c r="N23" s="449"/>
      <c r="O23" s="449"/>
      <c r="P23" s="291" t="s">
        <v>75</v>
      </c>
      <c r="Q23" s="292"/>
      <c r="R23" s="448">
        <f>申込書!R36:V36</f>
        <v>0</v>
      </c>
      <c r="S23" s="449"/>
      <c r="T23" s="449"/>
      <c r="U23" s="449"/>
      <c r="V23" s="449"/>
      <c r="W23" s="291" t="s">
        <v>75</v>
      </c>
      <c r="X23" s="292"/>
      <c r="Y23" s="450"/>
      <c r="Z23" s="451"/>
      <c r="AA23" s="451"/>
      <c r="AB23" s="451"/>
      <c r="AC23" s="451"/>
      <c r="AD23" s="451"/>
      <c r="AE23" s="452"/>
      <c r="AF23" s="202"/>
      <c r="AG23" s="203"/>
      <c r="AH23" s="203"/>
      <c r="AI23" s="203"/>
      <c r="AJ23" s="203"/>
      <c r="AK23" s="188"/>
      <c r="AL23" s="188"/>
      <c r="AM23" s="456"/>
      <c r="AN23" s="456"/>
      <c r="AO23" s="456"/>
      <c r="AP23" s="456"/>
      <c r="AQ23" s="456"/>
      <c r="AR23" s="456"/>
      <c r="AS23" s="456"/>
      <c r="AT23" s="178"/>
      <c r="AU23" s="178"/>
      <c r="AV23" s="178"/>
      <c r="AW23" s="178"/>
      <c r="AX23" s="178"/>
      <c r="AY23" s="178"/>
      <c r="BL23" s="194"/>
    </row>
    <row r="24" spans="1:73" ht="14.25">
      <c r="A24" s="194"/>
      <c r="D24" s="241" t="s">
        <v>54</v>
      </c>
      <c r="E24" s="242"/>
      <c r="F24" s="242"/>
      <c r="G24" s="242"/>
      <c r="H24" s="242"/>
      <c r="I24" s="242"/>
      <c r="J24" s="242"/>
      <c r="K24" s="442" t="str">
        <f>申込書!K37:O37</f>
        <v/>
      </c>
      <c r="L24" s="443"/>
      <c r="M24" s="443"/>
      <c r="N24" s="443"/>
      <c r="O24" s="443"/>
      <c r="P24" s="281" t="s">
        <v>76</v>
      </c>
      <c r="Q24" s="282"/>
      <c r="R24" s="442">
        <f>申込書!R37:V37</f>
        <v>0</v>
      </c>
      <c r="S24" s="443"/>
      <c r="T24" s="443"/>
      <c r="U24" s="443"/>
      <c r="V24" s="443"/>
      <c r="W24" s="281" t="s">
        <v>76</v>
      </c>
      <c r="X24" s="282"/>
      <c r="Y24" s="453"/>
      <c r="Z24" s="454"/>
      <c r="AA24" s="454"/>
      <c r="AB24" s="454"/>
      <c r="AC24" s="454"/>
      <c r="AD24" s="454"/>
      <c r="AE24" s="455"/>
      <c r="AF24" s="202"/>
      <c r="AG24" s="203"/>
      <c r="AH24" s="203"/>
      <c r="AI24" s="203"/>
      <c r="AJ24" s="203"/>
      <c r="AK24" s="188"/>
      <c r="AL24" s="188"/>
      <c r="AM24" s="456"/>
      <c r="AN24" s="456"/>
      <c r="AO24" s="456"/>
      <c r="AP24" s="456"/>
      <c r="AQ24" s="456"/>
      <c r="AR24" s="456"/>
      <c r="AS24" s="456"/>
      <c r="AT24" s="178"/>
      <c r="AU24" s="178"/>
      <c r="AV24" s="178"/>
      <c r="AW24" s="178"/>
      <c r="AX24" s="178"/>
      <c r="AY24" s="178"/>
      <c r="BL24" s="194"/>
      <c r="BN24" s="24">
        <f>COUNTA(K24:AL24)</f>
        <v>4</v>
      </c>
    </row>
    <row r="25" spans="1:73" ht="14.25">
      <c r="A25" s="194"/>
      <c r="D25" s="418" t="s">
        <v>74</v>
      </c>
      <c r="E25" s="418"/>
      <c r="F25" s="418"/>
      <c r="G25" s="418"/>
      <c r="H25" s="418"/>
      <c r="I25" s="418"/>
      <c r="J25" s="418"/>
      <c r="K25" s="429" t="str">
        <f>IF(宿泊確認書!K18="","",宿泊確認書!K18)</f>
        <v>公民館</v>
      </c>
      <c r="L25" s="430"/>
      <c r="M25" s="430"/>
      <c r="N25" s="430"/>
      <c r="O25" s="430"/>
      <c r="P25" s="430"/>
      <c r="Q25" s="431"/>
      <c r="R25" s="429" t="str">
        <f>IF(宿泊確認書!R18="","",宿泊確認書!R18)</f>
        <v/>
      </c>
      <c r="S25" s="430"/>
      <c r="T25" s="430"/>
      <c r="U25" s="430"/>
      <c r="V25" s="430"/>
      <c r="W25" s="430"/>
      <c r="X25" s="431"/>
      <c r="Y25" s="453"/>
      <c r="Z25" s="454"/>
      <c r="AA25" s="454"/>
      <c r="AB25" s="454"/>
      <c r="AC25" s="454"/>
      <c r="AD25" s="454"/>
      <c r="AE25" s="455"/>
      <c r="AF25" s="207"/>
      <c r="AG25" s="208"/>
      <c r="AH25" s="208"/>
      <c r="AI25" s="208"/>
      <c r="AJ25" s="208"/>
      <c r="AK25" s="208"/>
      <c r="AL25" s="208"/>
      <c r="AM25" s="456"/>
      <c r="AN25" s="456"/>
      <c r="AO25" s="456"/>
      <c r="AP25" s="456"/>
      <c r="AQ25" s="456"/>
      <c r="AR25" s="456"/>
      <c r="AS25" s="456"/>
      <c r="AT25" s="178"/>
      <c r="AU25" s="178"/>
      <c r="AV25" s="178"/>
      <c r="AW25" s="178"/>
      <c r="AX25" s="178"/>
      <c r="AY25" s="181"/>
      <c r="AZ25" s="40"/>
      <c r="BA25" s="147"/>
      <c r="BB25" s="40"/>
      <c r="BC25" s="40"/>
      <c r="BL25" s="194"/>
      <c r="BM25" s="6"/>
      <c r="BN25" s="6"/>
      <c r="BO25" s="6"/>
      <c r="BP25" s="6"/>
      <c r="BQ25" s="6"/>
      <c r="BR25" s="6"/>
      <c r="BS25" s="6"/>
      <c r="BT25" s="6"/>
      <c r="BU25" s="6"/>
    </row>
    <row r="26" spans="1:73" ht="14.25">
      <c r="A26" s="194"/>
      <c r="D26" s="418" t="s">
        <v>82</v>
      </c>
      <c r="E26" s="418"/>
      <c r="F26" s="418"/>
      <c r="G26" s="418"/>
      <c r="H26" s="418"/>
      <c r="I26" s="418"/>
      <c r="J26" s="418"/>
      <c r="K26" s="436" t="str">
        <f>IF(宿泊確認書!K19="","",宿泊確認書!K19)</f>
        <v/>
      </c>
      <c r="L26" s="437"/>
      <c r="M26" s="437"/>
      <c r="N26" s="437"/>
      <c r="O26" s="437"/>
      <c r="P26" s="437"/>
      <c r="Q26" s="437"/>
      <c r="R26" s="437" t="str">
        <f>IF(宿泊確認書!R19="","",宿泊確認書!R19)</f>
        <v/>
      </c>
      <c r="S26" s="437"/>
      <c r="T26" s="437"/>
      <c r="U26" s="437"/>
      <c r="V26" s="437"/>
      <c r="W26" s="437"/>
      <c r="X26" s="437"/>
      <c r="Y26" s="437" t="str">
        <f>IF(宿泊確認書!Y19="","",宿泊確認書!Y19)</f>
        <v/>
      </c>
      <c r="Z26" s="437"/>
      <c r="AA26" s="437"/>
      <c r="AB26" s="437"/>
      <c r="AC26" s="437"/>
      <c r="AD26" s="437"/>
      <c r="AE26" s="437"/>
      <c r="AF26" s="437" t="str">
        <f>IF(宿泊確認書!AF19="","",宿泊確認書!AF19)</f>
        <v/>
      </c>
      <c r="AG26" s="437"/>
      <c r="AH26" s="437"/>
      <c r="AI26" s="437"/>
      <c r="AJ26" s="437"/>
      <c r="AK26" s="437"/>
      <c r="AL26" s="438"/>
      <c r="AM26" s="182"/>
      <c r="AN26" s="182"/>
      <c r="AO26" s="182"/>
      <c r="AP26" s="182"/>
      <c r="AQ26" s="182"/>
      <c r="AR26" s="182"/>
      <c r="AS26" s="182"/>
      <c r="AT26" s="178"/>
      <c r="AU26" s="178"/>
      <c r="AV26" s="178"/>
      <c r="AW26" s="178"/>
      <c r="AX26" s="178"/>
      <c r="AY26" s="181"/>
      <c r="AZ26" s="40"/>
      <c r="BA26" s="147"/>
      <c r="BB26" s="40"/>
      <c r="BC26" s="40"/>
      <c r="BL26" s="194"/>
      <c r="BM26" s="6"/>
      <c r="BN26" s="6"/>
      <c r="BO26" s="6"/>
      <c r="BP26" s="6"/>
      <c r="BQ26" s="6"/>
      <c r="BR26" s="6"/>
      <c r="BS26" s="6"/>
      <c r="BT26" s="6"/>
      <c r="BU26" s="6"/>
    </row>
    <row r="27" spans="1:73" ht="14.25">
      <c r="A27" s="194"/>
      <c r="D27" s="418" t="s">
        <v>94</v>
      </c>
      <c r="E27" s="418"/>
      <c r="F27" s="418"/>
      <c r="G27" s="418"/>
      <c r="H27" s="418"/>
      <c r="I27" s="418"/>
      <c r="J27" s="418"/>
      <c r="K27" s="419" t="str">
        <f>IF(宿泊確認書!K20="","",宿泊確認書!K20)</f>
        <v/>
      </c>
      <c r="L27" s="420"/>
      <c r="M27" s="420"/>
      <c r="N27" s="420"/>
      <c r="O27" s="420"/>
      <c r="P27" s="420"/>
      <c r="Q27" s="421"/>
      <c r="R27" s="419" t="str">
        <f>IF(宿泊確認書!R20="","",宿泊確認書!R20)</f>
        <v/>
      </c>
      <c r="S27" s="420"/>
      <c r="T27" s="420"/>
      <c r="U27" s="420"/>
      <c r="V27" s="420"/>
      <c r="W27" s="420"/>
      <c r="X27" s="421"/>
      <c r="Y27" s="419" t="str">
        <f>IF(宿泊確認書!Y20="","",宿泊確認書!Y20)</f>
        <v/>
      </c>
      <c r="Z27" s="420"/>
      <c r="AA27" s="420"/>
      <c r="AB27" s="420"/>
      <c r="AC27" s="420"/>
      <c r="AD27" s="420"/>
      <c r="AE27" s="421"/>
      <c r="AF27" s="419" t="str">
        <f>IF(宿泊確認書!AF20="","",宿泊確認書!AF20)</f>
        <v/>
      </c>
      <c r="AG27" s="420"/>
      <c r="AH27" s="420"/>
      <c r="AI27" s="420"/>
      <c r="AJ27" s="420"/>
      <c r="AK27" s="420"/>
      <c r="AL27" s="421"/>
      <c r="AM27" s="456"/>
      <c r="AN27" s="456"/>
      <c r="AO27" s="456"/>
      <c r="AP27" s="456"/>
      <c r="AQ27" s="456"/>
      <c r="AR27" s="456"/>
      <c r="AS27" s="456"/>
      <c r="AT27" s="178"/>
      <c r="AU27" s="178"/>
      <c r="AV27" s="178"/>
      <c r="AW27" s="178"/>
      <c r="AX27" s="178"/>
      <c r="AY27" s="181"/>
      <c r="AZ27" s="40"/>
      <c r="BA27" s="147"/>
      <c r="BB27" s="40"/>
      <c r="BC27" s="40"/>
      <c r="BL27" s="194"/>
      <c r="BM27" s="6"/>
      <c r="BN27" s="6"/>
      <c r="BO27" s="6"/>
      <c r="BP27" s="6"/>
      <c r="BQ27" s="6"/>
      <c r="BR27" s="6"/>
      <c r="BS27" s="6"/>
      <c r="BT27" s="6"/>
      <c r="BU27" s="6"/>
    </row>
    <row r="28" spans="1:73" ht="14.25">
      <c r="A28" s="194"/>
      <c r="D28" s="418" t="s">
        <v>83</v>
      </c>
      <c r="E28" s="418"/>
      <c r="F28" s="418"/>
      <c r="G28" s="418"/>
      <c r="H28" s="418"/>
      <c r="I28" s="418"/>
      <c r="J28" s="418"/>
      <c r="K28" s="436" t="str">
        <f>IF(宿泊確認書!K21="","",宿泊確認書!K21)</f>
        <v/>
      </c>
      <c r="L28" s="437"/>
      <c r="M28" s="437"/>
      <c r="N28" s="437"/>
      <c r="O28" s="437"/>
      <c r="P28" s="437"/>
      <c r="Q28" s="437"/>
      <c r="R28" s="437" t="str">
        <f>IF(宿泊確認書!R21="","",宿泊確認書!R21)</f>
        <v/>
      </c>
      <c r="S28" s="437"/>
      <c r="T28" s="437"/>
      <c r="U28" s="437"/>
      <c r="V28" s="437"/>
      <c r="W28" s="437"/>
      <c r="X28" s="437"/>
      <c r="Y28" s="437" t="str">
        <f>IF(宿泊確認書!Y21="","",宿泊確認書!Y21)</f>
        <v/>
      </c>
      <c r="Z28" s="437"/>
      <c r="AA28" s="437"/>
      <c r="AB28" s="437"/>
      <c r="AC28" s="437"/>
      <c r="AD28" s="437"/>
      <c r="AE28" s="437"/>
      <c r="AF28" s="437" t="str">
        <f>IF(宿泊確認書!AF21="","",宿泊確認書!AF21)</f>
        <v/>
      </c>
      <c r="AG28" s="437"/>
      <c r="AH28" s="437"/>
      <c r="AI28" s="437"/>
      <c r="AJ28" s="437"/>
      <c r="AK28" s="437"/>
      <c r="AL28" s="438"/>
      <c r="AM28" s="182"/>
      <c r="AN28" s="182"/>
      <c r="AO28" s="182"/>
      <c r="AP28" s="182"/>
      <c r="AQ28" s="182"/>
      <c r="AR28" s="182"/>
      <c r="AS28" s="182"/>
      <c r="AT28" s="178"/>
      <c r="AU28" s="178"/>
      <c r="AV28" s="178"/>
      <c r="AW28" s="178"/>
      <c r="AX28" s="178"/>
      <c r="AY28" s="181"/>
      <c r="AZ28" s="40"/>
      <c r="BA28" s="147"/>
      <c r="BB28" s="40"/>
      <c r="BC28" s="40"/>
      <c r="BL28" s="194"/>
      <c r="BM28" s="6"/>
      <c r="BN28" s="6"/>
      <c r="BO28" s="6"/>
      <c r="BP28" s="6"/>
      <c r="BQ28" s="6"/>
      <c r="BR28" s="6"/>
      <c r="BS28" s="6"/>
      <c r="BT28" s="6"/>
      <c r="BU28" s="6"/>
    </row>
    <row r="29" spans="1:73" ht="11.25" customHeight="1">
      <c r="A29" s="194"/>
      <c r="AY29" s="40"/>
      <c r="AZ29" s="40"/>
      <c r="BA29" s="147"/>
      <c r="BB29" s="40"/>
      <c r="BC29" s="40"/>
      <c r="BL29" s="194"/>
      <c r="BM29" s="6"/>
      <c r="BN29" s="6"/>
      <c r="BO29" s="6"/>
      <c r="BP29" s="6"/>
      <c r="BQ29" s="6"/>
      <c r="BR29" s="6"/>
      <c r="BS29" s="6"/>
      <c r="BT29" s="6"/>
      <c r="BU29" s="6"/>
    </row>
    <row r="30" spans="1:73" ht="21">
      <c r="A30" s="194"/>
      <c r="C30" s="3" t="s">
        <v>168</v>
      </c>
      <c r="D30" s="163"/>
      <c r="E30" s="163"/>
      <c r="F30" s="163"/>
      <c r="G30" s="163"/>
      <c r="H30" s="163"/>
      <c r="I30" s="163"/>
      <c r="J30" s="163"/>
      <c r="K30" s="96"/>
      <c r="L30" s="96"/>
      <c r="M30" s="96"/>
      <c r="N30" s="96"/>
      <c r="O30" s="96"/>
      <c r="P30" s="96"/>
      <c r="Q30" s="96"/>
      <c r="R30" s="96"/>
      <c r="S30" s="96"/>
      <c r="T30" s="96"/>
      <c r="U30" s="96"/>
      <c r="V30" s="96"/>
      <c r="W30" s="96"/>
      <c r="X30" s="96"/>
      <c r="Y30" s="96"/>
      <c r="Z30" s="96"/>
      <c r="AA30" s="96"/>
      <c r="AB30" s="96"/>
      <c r="AC30" s="96"/>
      <c r="AD30" s="96"/>
      <c r="AE30" s="96"/>
      <c r="AF30" s="96"/>
      <c r="AG30" s="96"/>
      <c r="AH30" s="96"/>
      <c r="AI30" s="96"/>
      <c r="AJ30" s="96"/>
      <c r="AK30" s="96"/>
      <c r="AL30" s="96"/>
      <c r="AM30" s="96"/>
      <c r="AN30" s="96"/>
      <c r="AO30" s="96"/>
      <c r="AP30" s="96"/>
      <c r="AQ30" s="96"/>
      <c r="AR30" s="96"/>
      <c r="AS30" s="96"/>
      <c r="AT30" s="63"/>
      <c r="BA30" s="104"/>
      <c r="BL30" s="194"/>
    </row>
    <row r="31" spans="1:73">
      <c r="A31" s="194"/>
      <c r="H31" s="426" t="s">
        <v>85</v>
      </c>
      <c r="I31" s="426"/>
      <c r="J31" s="426"/>
      <c r="K31" s="426"/>
      <c r="L31" s="426"/>
      <c r="M31" s="426"/>
      <c r="N31" s="426"/>
      <c r="O31" s="426"/>
      <c r="P31" s="426"/>
      <c r="Q31" s="426"/>
      <c r="R31" s="426"/>
      <c r="S31" s="427">
        <f>SUM(K24:AJ24)</f>
        <v>0</v>
      </c>
      <c r="T31" s="427"/>
      <c r="U31" s="427"/>
      <c r="V31" s="427"/>
      <c r="W31" s="428" t="s">
        <v>76</v>
      </c>
      <c r="X31" s="428"/>
      <c r="Y31" s="428" t="s">
        <v>86</v>
      </c>
      <c r="Z31" s="428"/>
      <c r="AA31" s="427">
        <v>3800</v>
      </c>
      <c r="AB31" s="427"/>
      <c r="AC31" s="427"/>
      <c r="AD31" s="427"/>
      <c r="AE31" s="427"/>
      <c r="AF31" s="428" t="s">
        <v>87</v>
      </c>
      <c r="AG31" s="428"/>
      <c r="AH31" s="428" t="s">
        <v>88</v>
      </c>
      <c r="AI31" s="428"/>
      <c r="AJ31" s="427">
        <f t="shared" ref="AJ31:AJ34" si="0">S31*AA31</f>
        <v>0</v>
      </c>
      <c r="AK31" s="427"/>
      <c r="AL31" s="427"/>
      <c r="AM31" s="427"/>
      <c r="AN31" s="427"/>
      <c r="AO31" s="427"/>
      <c r="AP31" s="428" t="s">
        <v>87</v>
      </c>
      <c r="AQ31" s="428"/>
      <c r="BA31" s="104"/>
      <c r="BL31" s="194"/>
      <c r="BM31" s="6"/>
      <c r="BN31" s="6"/>
      <c r="BO31" s="6"/>
      <c r="BP31" s="6"/>
      <c r="BQ31" s="6"/>
      <c r="BR31" s="6"/>
      <c r="BS31" s="6"/>
      <c r="BT31" s="6"/>
      <c r="BU31" s="6"/>
    </row>
    <row r="32" spans="1:73">
      <c r="A32" s="194"/>
      <c r="H32" s="426" t="s">
        <v>89</v>
      </c>
      <c r="I32" s="426"/>
      <c r="J32" s="426"/>
      <c r="K32" s="426"/>
      <c r="L32" s="426"/>
      <c r="M32" s="426"/>
      <c r="N32" s="426"/>
      <c r="O32" s="426"/>
      <c r="P32" s="426"/>
      <c r="Q32" s="426"/>
      <c r="R32" s="426"/>
      <c r="S32" s="427">
        <f>申込書!BN37</f>
        <v>0</v>
      </c>
      <c r="T32" s="427"/>
      <c r="U32" s="427"/>
      <c r="V32" s="427"/>
      <c r="W32" s="428" t="s">
        <v>90</v>
      </c>
      <c r="X32" s="428"/>
      <c r="Y32" s="428" t="s">
        <v>86</v>
      </c>
      <c r="Z32" s="428"/>
      <c r="AA32" s="427">
        <v>10000</v>
      </c>
      <c r="AB32" s="427"/>
      <c r="AC32" s="427"/>
      <c r="AD32" s="427"/>
      <c r="AE32" s="427"/>
      <c r="AF32" s="428" t="s">
        <v>87</v>
      </c>
      <c r="AG32" s="428"/>
      <c r="AH32" s="428" t="s">
        <v>88</v>
      </c>
      <c r="AI32" s="428"/>
      <c r="AJ32" s="427">
        <f t="shared" si="0"/>
        <v>0</v>
      </c>
      <c r="AK32" s="427"/>
      <c r="AL32" s="427"/>
      <c r="AM32" s="427"/>
      <c r="AN32" s="427"/>
      <c r="AO32" s="427"/>
      <c r="AP32" s="428" t="s">
        <v>87</v>
      </c>
      <c r="AQ32" s="428"/>
      <c r="BA32" s="104"/>
      <c r="BL32" s="194"/>
      <c r="BM32" s="6"/>
      <c r="BN32" s="6"/>
      <c r="BO32" s="6"/>
      <c r="BP32" s="6"/>
      <c r="BQ32" s="6"/>
      <c r="BR32" s="6"/>
      <c r="BS32" s="6"/>
      <c r="BT32" s="6"/>
      <c r="BU32" s="6"/>
    </row>
    <row r="33" spans="1:83">
      <c r="A33" s="194"/>
      <c r="H33" s="426" t="s">
        <v>91</v>
      </c>
      <c r="I33" s="426"/>
      <c r="J33" s="426"/>
      <c r="K33" s="426"/>
      <c r="L33" s="426"/>
      <c r="M33" s="426"/>
      <c r="N33" s="426"/>
      <c r="O33" s="426"/>
      <c r="P33" s="426"/>
      <c r="Q33" s="426"/>
      <c r="R33" s="426"/>
      <c r="S33" s="427">
        <f>SUM(K23:AJ23)-SUM(K24:AJ24)</f>
        <v>0</v>
      </c>
      <c r="T33" s="427"/>
      <c r="U33" s="427"/>
      <c r="V33" s="427"/>
      <c r="W33" s="428" t="s">
        <v>75</v>
      </c>
      <c r="X33" s="428"/>
      <c r="Y33" s="428" t="s">
        <v>86</v>
      </c>
      <c r="Z33" s="428"/>
      <c r="AA33" s="427">
        <v>800</v>
      </c>
      <c r="AB33" s="427"/>
      <c r="AC33" s="427"/>
      <c r="AD33" s="427"/>
      <c r="AE33" s="427"/>
      <c r="AF33" s="428" t="s">
        <v>87</v>
      </c>
      <c r="AG33" s="428"/>
      <c r="AH33" s="428" t="s">
        <v>88</v>
      </c>
      <c r="AI33" s="428"/>
      <c r="AJ33" s="427">
        <f t="shared" si="0"/>
        <v>0</v>
      </c>
      <c r="AK33" s="427"/>
      <c r="AL33" s="427"/>
      <c r="AM33" s="427"/>
      <c r="AN33" s="427"/>
      <c r="AO33" s="427"/>
      <c r="AP33" s="428" t="s">
        <v>87</v>
      </c>
      <c r="AQ33" s="428"/>
      <c r="AY33" s="40"/>
      <c r="AZ33" s="40"/>
      <c r="BA33" s="147"/>
      <c r="BB33" s="40"/>
      <c r="BC33" s="40"/>
      <c r="BL33" s="194"/>
      <c r="BM33" s="6"/>
      <c r="BN33" s="6"/>
      <c r="BO33" s="6"/>
      <c r="BP33" s="6"/>
      <c r="BQ33" s="6"/>
      <c r="BR33" s="6"/>
      <c r="BS33" s="6"/>
      <c r="BT33" s="6"/>
      <c r="BU33" s="6"/>
    </row>
    <row r="34" spans="1:83">
      <c r="A34" s="194"/>
      <c r="H34" s="407" t="s">
        <v>92</v>
      </c>
      <c r="I34" s="407"/>
      <c r="J34" s="407"/>
      <c r="K34" s="407"/>
      <c r="L34" s="407"/>
      <c r="M34" s="407"/>
      <c r="N34" s="407"/>
      <c r="O34" s="407"/>
      <c r="P34" s="407"/>
      <c r="Q34" s="407"/>
      <c r="R34" s="407"/>
      <c r="S34" s="408">
        <f>SUM(R22:AQ22)-SUM(K24:AJ24)</f>
        <v>0</v>
      </c>
      <c r="T34" s="408"/>
      <c r="U34" s="408"/>
      <c r="V34" s="408"/>
      <c r="W34" s="409" t="s">
        <v>75</v>
      </c>
      <c r="X34" s="409"/>
      <c r="Y34" s="409" t="s">
        <v>86</v>
      </c>
      <c r="Z34" s="409"/>
      <c r="AA34" s="408">
        <v>500</v>
      </c>
      <c r="AB34" s="408"/>
      <c r="AC34" s="408"/>
      <c r="AD34" s="408"/>
      <c r="AE34" s="408"/>
      <c r="AF34" s="409" t="s">
        <v>87</v>
      </c>
      <c r="AG34" s="409"/>
      <c r="AH34" s="409" t="s">
        <v>88</v>
      </c>
      <c r="AI34" s="409"/>
      <c r="AJ34" s="408">
        <f t="shared" si="0"/>
        <v>0</v>
      </c>
      <c r="AK34" s="408"/>
      <c r="AL34" s="408"/>
      <c r="AM34" s="408"/>
      <c r="AN34" s="408"/>
      <c r="AO34" s="408"/>
      <c r="AP34" s="409" t="s">
        <v>87</v>
      </c>
      <c r="AQ34" s="409"/>
      <c r="AY34" s="40"/>
      <c r="AZ34" s="40"/>
      <c r="BA34" s="147"/>
      <c r="BB34" s="40"/>
      <c r="BC34" s="40"/>
      <c r="BL34" s="194"/>
      <c r="BM34" s="6"/>
      <c r="BN34" s="6"/>
      <c r="BO34" s="6"/>
      <c r="BP34" s="6"/>
      <c r="BQ34" s="6"/>
      <c r="BR34" s="6"/>
      <c r="BS34" s="6"/>
      <c r="BT34" s="6"/>
      <c r="BU34" s="6"/>
    </row>
    <row r="35" spans="1:83">
      <c r="A35" s="194"/>
      <c r="H35" s="425" t="s">
        <v>93</v>
      </c>
      <c r="I35" s="425"/>
      <c r="J35" s="425"/>
      <c r="K35" s="425"/>
      <c r="L35" s="425"/>
      <c r="M35" s="425"/>
      <c r="N35" s="425"/>
      <c r="O35" s="425"/>
      <c r="P35" s="425"/>
      <c r="Q35" s="425"/>
      <c r="R35" s="425"/>
      <c r="S35" s="405"/>
      <c r="T35" s="405"/>
      <c r="U35" s="405"/>
      <c r="V35" s="405"/>
      <c r="W35" s="406"/>
      <c r="X35" s="406"/>
      <c r="Y35" s="406"/>
      <c r="Z35" s="406"/>
      <c r="AA35" s="405"/>
      <c r="AB35" s="405"/>
      <c r="AC35" s="405"/>
      <c r="AD35" s="405"/>
      <c r="AE35" s="405"/>
      <c r="AF35" s="406"/>
      <c r="AG35" s="406"/>
      <c r="AH35" s="406"/>
      <c r="AI35" s="406"/>
      <c r="AJ35" s="405">
        <f>SUM(AJ31:AO34)</f>
        <v>0</v>
      </c>
      <c r="AK35" s="405"/>
      <c r="AL35" s="405"/>
      <c r="AM35" s="405"/>
      <c r="AN35" s="405"/>
      <c r="AO35" s="405"/>
      <c r="AP35" s="406" t="s">
        <v>87</v>
      </c>
      <c r="AQ35" s="406"/>
      <c r="AY35" s="40"/>
      <c r="AZ35" s="40"/>
      <c r="BA35" s="147"/>
      <c r="BB35" s="40"/>
      <c r="BC35" s="40"/>
      <c r="BL35" s="194"/>
      <c r="BM35" s="6"/>
      <c r="BN35" s="6"/>
      <c r="BO35" s="6"/>
      <c r="BP35" s="6"/>
      <c r="BQ35" s="6"/>
      <c r="BR35" s="6"/>
      <c r="BS35" s="6"/>
      <c r="BT35" s="6"/>
      <c r="BU35" s="6"/>
    </row>
    <row r="36" spans="1:83" ht="7.5" customHeight="1" thickBot="1">
      <c r="A36" s="194"/>
      <c r="B36" s="2"/>
      <c r="C36" s="2"/>
      <c r="D36" s="10"/>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194"/>
    </row>
    <row r="37" spans="1:83" ht="7.5" customHeight="1" thickTop="1">
      <c r="A37" s="194"/>
      <c r="B37" s="18"/>
      <c r="C37" s="18"/>
      <c r="D37" s="19"/>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94"/>
    </row>
    <row r="38" spans="1:83">
      <c r="A38" s="194"/>
      <c r="AY38" s="40"/>
      <c r="AZ38" s="40"/>
      <c r="BA38" s="147"/>
      <c r="BB38" s="40"/>
      <c r="BC38" s="40"/>
      <c r="BL38" s="194"/>
      <c r="BM38" s="6"/>
      <c r="BN38" s="6"/>
      <c r="BO38" s="6"/>
      <c r="BP38" s="6"/>
      <c r="BQ38" s="6"/>
      <c r="BR38" s="6"/>
      <c r="BS38" s="6"/>
      <c r="BT38" s="6"/>
      <c r="BU38" s="6"/>
    </row>
    <row r="39" spans="1:83" ht="11.25" customHeight="1">
      <c r="A39" s="194"/>
      <c r="B39" s="165"/>
      <c r="C39" s="165"/>
      <c r="D39" s="7"/>
      <c r="E39" s="7"/>
      <c r="F39" s="99"/>
      <c r="G39" s="100"/>
      <c r="H39" s="100"/>
      <c r="I39" s="100"/>
      <c r="J39" s="101"/>
      <c r="K39" s="101"/>
      <c r="L39" s="101"/>
      <c r="M39" s="100"/>
      <c r="N39" s="100"/>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c r="AL39" s="102"/>
      <c r="AM39" s="102"/>
      <c r="AN39" s="102"/>
      <c r="AO39" s="102"/>
      <c r="AP39" s="102"/>
      <c r="AQ39" s="102"/>
      <c r="AR39" s="102"/>
      <c r="AS39" s="102"/>
      <c r="AT39" s="102"/>
      <c r="AU39" s="102"/>
      <c r="AV39" s="102"/>
      <c r="AW39" s="102"/>
      <c r="AX39" s="102"/>
      <c r="AY39" s="102"/>
      <c r="AZ39" s="102"/>
      <c r="BA39" s="102"/>
      <c r="BB39" s="102"/>
      <c r="BC39" s="102"/>
      <c r="BD39" s="102"/>
      <c r="BE39" s="102"/>
      <c r="BF39" s="102"/>
      <c r="BG39" s="103"/>
      <c r="BH39" s="104"/>
      <c r="BI39" s="105"/>
      <c r="BL39" s="194"/>
    </row>
    <row r="40" spans="1:83" ht="21" customHeight="1">
      <c r="A40" s="194"/>
      <c r="B40" s="165"/>
      <c r="C40" s="165"/>
      <c r="D40" s="7"/>
      <c r="E40" s="7"/>
      <c r="F40" s="106"/>
      <c r="G40" s="107"/>
      <c r="H40" s="107"/>
      <c r="I40" s="414" t="s">
        <v>96</v>
      </c>
      <c r="J40" s="414"/>
      <c r="K40" s="414"/>
      <c r="L40" s="414"/>
      <c r="M40" s="414"/>
      <c r="N40" s="414"/>
      <c r="O40" s="414"/>
      <c r="P40" s="414"/>
      <c r="Q40" s="414"/>
      <c r="R40" s="414"/>
      <c r="S40" s="414"/>
      <c r="T40" s="414"/>
      <c r="U40" s="414"/>
      <c r="V40" s="414"/>
      <c r="W40" s="414"/>
      <c r="X40" s="414"/>
      <c r="Y40" s="414"/>
      <c r="Z40" s="414"/>
      <c r="AA40" s="414"/>
      <c r="AB40" s="414"/>
      <c r="AC40" s="414"/>
      <c r="AD40" s="414"/>
      <c r="AE40" s="414"/>
      <c r="AF40" s="414"/>
      <c r="AG40" s="414"/>
      <c r="AH40" s="414"/>
      <c r="AI40" s="414"/>
      <c r="AJ40" s="414"/>
      <c r="AK40" s="414"/>
      <c r="AL40" s="414"/>
      <c r="AM40" s="414"/>
      <c r="AN40" s="414"/>
      <c r="AO40" s="414"/>
      <c r="AP40" s="414"/>
      <c r="AQ40" s="414"/>
      <c r="AR40" s="414"/>
      <c r="AS40" s="414"/>
      <c r="AT40" s="414"/>
      <c r="AU40" s="414"/>
      <c r="AV40" s="414"/>
      <c r="AW40" s="414"/>
      <c r="AX40" s="414"/>
      <c r="AY40" s="414"/>
      <c r="AZ40" s="414"/>
      <c r="BA40" s="414"/>
      <c r="BB40" s="414"/>
      <c r="BC40" s="414"/>
      <c r="BD40" s="414"/>
      <c r="BE40" s="7"/>
      <c r="BF40" s="7"/>
      <c r="BG40" s="108"/>
      <c r="BH40" s="104"/>
      <c r="BI40" s="105"/>
      <c r="BL40" s="194"/>
    </row>
    <row r="41" spans="1:83" ht="25.5" customHeight="1">
      <c r="A41" s="194"/>
      <c r="B41" s="11"/>
      <c r="C41" s="6"/>
      <c r="D41" s="7"/>
      <c r="E41" s="7"/>
      <c r="F41" s="109"/>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460">
        <f ca="1">TODAY()</f>
        <v>43245</v>
      </c>
      <c r="AV41" s="460"/>
      <c r="AW41" s="460"/>
      <c r="AX41" s="460"/>
      <c r="AY41" s="460"/>
      <c r="AZ41" s="460"/>
      <c r="BA41" s="460"/>
      <c r="BB41" s="460"/>
      <c r="BC41" s="460"/>
      <c r="BD41" s="460"/>
      <c r="BE41" s="7"/>
      <c r="BF41" s="7"/>
      <c r="BG41" s="108"/>
      <c r="BH41" s="104"/>
      <c r="BI41" s="104"/>
      <c r="BL41" s="194"/>
    </row>
    <row r="42" spans="1:83" ht="24">
      <c r="A42" s="194"/>
      <c r="B42" s="69"/>
      <c r="C42" s="69"/>
      <c r="D42" s="111"/>
      <c r="E42" s="111"/>
      <c r="F42" s="112"/>
      <c r="G42" s="113"/>
      <c r="H42" s="113"/>
      <c r="I42" s="415">
        <f>申込書!I4</f>
        <v>0</v>
      </c>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c r="AI42" s="415"/>
      <c r="AJ42" s="415"/>
      <c r="AK42" s="415"/>
      <c r="AL42" s="415"/>
      <c r="AM42" s="415"/>
      <c r="AN42" s="415"/>
      <c r="AO42" s="415"/>
      <c r="AP42" s="415"/>
      <c r="AQ42" s="415"/>
      <c r="AR42" s="114"/>
      <c r="AS42" s="115" t="s">
        <v>97</v>
      </c>
      <c r="AT42" s="114"/>
      <c r="AU42" s="114"/>
      <c r="AV42" s="7"/>
      <c r="AW42" s="7"/>
      <c r="AX42" s="7"/>
      <c r="AY42" s="7"/>
      <c r="AZ42" s="7"/>
      <c r="BA42" s="7"/>
      <c r="BB42" s="7"/>
      <c r="BC42" s="7"/>
      <c r="BD42" s="7"/>
      <c r="BE42" s="7"/>
      <c r="BF42" s="7"/>
      <c r="BG42" s="108"/>
      <c r="BH42" s="104"/>
      <c r="BI42" s="116"/>
      <c r="BJ42" s="15"/>
      <c r="BK42" s="15"/>
      <c r="BL42" s="194"/>
      <c r="BM42" s="15"/>
    </row>
    <row r="43" spans="1:83" ht="6" customHeight="1">
      <c r="A43" s="194"/>
      <c r="B43" s="6"/>
      <c r="C43" s="9"/>
      <c r="D43" s="7"/>
      <c r="E43" s="7"/>
      <c r="F43" s="109"/>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108"/>
      <c r="BH43" s="104"/>
      <c r="BI43" s="7"/>
      <c r="BL43" s="194"/>
    </row>
    <row r="44" spans="1:83" ht="24.75" customHeight="1">
      <c r="A44" s="194"/>
      <c r="B44" s="6"/>
      <c r="C44" s="9"/>
      <c r="D44" s="117"/>
      <c r="E44" s="7"/>
      <c r="F44" s="109"/>
      <c r="G44" s="7"/>
      <c r="H44" s="416"/>
      <c r="I44" s="416"/>
      <c r="J44" s="416"/>
      <c r="K44" s="7"/>
      <c r="L44" s="7"/>
      <c r="M44" s="118"/>
      <c r="N44" s="118"/>
      <c r="O44" s="118"/>
      <c r="P44" s="118"/>
      <c r="Q44" s="118"/>
      <c r="R44" s="118"/>
      <c r="S44" s="118"/>
      <c r="T44" s="118"/>
      <c r="U44" s="118"/>
      <c r="V44" s="118"/>
      <c r="W44" s="118"/>
      <c r="X44" s="118"/>
      <c r="Y44" s="167"/>
      <c r="Z44" s="118"/>
      <c r="AA44" s="167" t="s">
        <v>126</v>
      </c>
      <c r="AB44" s="118"/>
      <c r="AC44" s="461" t="e">
        <f>DOLLAR(AZ12+AZ19+AZ22)&amp;" -"</f>
        <v>#REF!</v>
      </c>
      <c r="AD44" s="461"/>
      <c r="AE44" s="461"/>
      <c r="AF44" s="461"/>
      <c r="AG44" s="461"/>
      <c r="AH44" s="461"/>
      <c r="AI44" s="461"/>
      <c r="AJ44" s="461"/>
      <c r="AK44" s="461"/>
      <c r="AL44" s="461"/>
      <c r="AM44" s="461"/>
      <c r="AN44" s="461"/>
      <c r="AO44" s="461"/>
      <c r="AP44" s="461"/>
      <c r="AQ44" s="461"/>
      <c r="AY44" s="7"/>
      <c r="AZ44" s="7"/>
      <c r="BA44" s="7"/>
      <c r="BB44" s="7"/>
      <c r="BC44" s="7"/>
      <c r="BD44" s="7"/>
      <c r="BE44" s="7"/>
      <c r="BF44" s="7"/>
      <c r="BG44" s="108"/>
      <c r="BH44" s="7"/>
      <c r="BI44" s="7"/>
      <c r="BL44" s="194"/>
    </row>
    <row r="45" spans="1:83" ht="8.25" customHeight="1">
      <c r="A45" s="194"/>
      <c r="B45" s="6"/>
      <c r="C45" s="9"/>
      <c r="D45" s="7"/>
      <c r="E45" s="7"/>
      <c r="F45" s="109"/>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108"/>
      <c r="BH45" s="7"/>
      <c r="BI45" s="7"/>
      <c r="BL45" s="194"/>
    </row>
    <row r="46" spans="1:83" ht="14.25" customHeight="1">
      <c r="A46" s="194"/>
      <c r="B46" s="6"/>
      <c r="C46" s="9"/>
      <c r="D46" s="119"/>
      <c r="E46" s="119"/>
      <c r="F46" s="120"/>
      <c r="G46" s="121"/>
      <c r="H46" s="122"/>
      <c r="I46" s="122"/>
      <c r="J46" s="122"/>
      <c r="K46" s="122"/>
      <c r="L46" s="122"/>
      <c r="M46" s="122"/>
      <c r="O46" s="168" t="s">
        <v>127</v>
      </c>
      <c r="Q46" s="127" t="s">
        <v>129</v>
      </c>
      <c r="R46" s="127"/>
      <c r="S46" s="127"/>
      <c r="T46" s="127"/>
      <c r="U46" s="127"/>
      <c r="V46" s="412" t="e">
        <f>DOLLAR(AZ12)&amp;" -"</f>
        <v>#REF!</v>
      </c>
      <c r="W46" s="412"/>
      <c r="X46" s="412"/>
      <c r="Y46" s="412"/>
      <c r="Z46" s="412"/>
      <c r="AA46" s="412"/>
      <c r="AB46" s="412"/>
      <c r="AC46" s="126"/>
      <c r="AD46" s="126"/>
      <c r="AE46" s="126"/>
      <c r="AF46" s="104"/>
      <c r="AG46" s="104"/>
      <c r="AH46" s="104"/>
      <c r="AI46" s="104"/>
      <c r="AJ46" s="127"/>
      <c r="AK46" s="127"/>
      <c r="AL46" s="128"/>
      <c r="AM46" s="128"/>
      <c r="AN46" s="7"/>
      <c r="AO46" s="128"/>
      <c r="AP46" s="128"/>
      <c r="AQ46" s="133"/>
      <c r="AR46" s="133"/>
      <c r="AS46" s="133"/>
      <c r="AT46" s="133"/>
      <c r="AU46" s="133"/>
      <c r="AV46" s="133"/>
      <c r="AW46" s="127"/>
      <c r="AX46" s="127"/>
      <c r="AY46" s="127"/>
      <c r="AZ46" s="127"/>
      <c r="BA46" s="127"/>
      <c r="BB46" s="129" t="str">
        <f>大会要項!C1</f>
        <v>エスペサマーフェスU１3  2018 Vol.1</v>
      </c>
      <c r="BC46" s="104"/>
      <c r="BD46" s="128"/>
      <c r="BE46" s="128"/>
      <c r="BF46" s="128"/>
      <c r="BG46" s="130"/>
      <c r="BH46" s="127"/>
      <c r="BI46" s="7"/>
      <c r="BL46" s="194"/>
      <c r="CB46" s="127"/>
      <c r="CC46" s="127"/>
      <c r="CD46" s="127"/>
      <c r="CE46" s="104"/>
    </row>
    <row r="47" spans="1:83" ht="13.5" customHeight="1">
      <c r="A47" s="194"/>
      <c r="B47" s="66"/>
      <c r="C47" s="9"/>
      <c r="D47" s="127"/>
      <c r="E47" s="127"/>
      <c r="F47" s="131"/>
      <c r="G47" s="132"/>
      <c r="H47" s="132"/>
      <c r="I47" s="132"/>
      <c r="J47" s="132"/>
      <c r="K47" s="132"/>
      <c r="L47" s="132"/>
      <c r="M47" s="132"/>
      <c r="N47" s="132"/>
      <c r="O47" s="127"/>
      <c r="P47" s="127"/>
      <c r="Q47" s="123" t="s">
        <v>128</v>
      </c>
      <c r="R47" s="124"/>
      <c r="S47" s="124"/>
      <c r="T47" s="125"/>
      <c r="U47" s="123"/>
      <c r="V47" s="412" t="str">
        <f>DOLLAR(AZ19)&amp;" -"</f>
        <v>¥0 -</v>
      </c>
      <c r="W47" s="412"/>
      <c r="X47" s="412"/>
      <c r="Y47" s="412"/>
      <c r="Z47" s="412"/>
      <c r="AA47" s="412"/>
      <c r="AB47" s="412"/>
      <c r="AC47" s="127"/>
      <c r="AD47" s="127"/>
      <c r="AE47" s="127"/>
      <c r="AF47" s="104"/>
      <c r="AG47" s="104"/>
      <c r="AH47" s="104"/>
      <c r="AI47" s="104"/>
      <c r="AJ47" s="127"/>
      <c r="AK47" s="127"/>
      <c r="AL47" s="127"/>
      <c r="AM47" s="127"/>
      <c r="AN47" s="7"/>
      <c r="AO47" s="133"/>
      <c r="AP47" s="133"/>
      <c r="AQ47" s="97"/>
      <c r="AR47" s="137"/>
      <c r="AS47" s="138"/>
      <c r="AT47" s="138"/>
      <c r="AU47" s="138"/>
      <c r="AV47" s="138"/>
      <c r="AW47" s="138"/>
      <c r="AX47" s="138"/>
      <c r="AY47" s="139"/>
      <c r="AZ47" s="139"/>
      <c r="BA47" s="139"/>
      <c r="BB47" s="140" t="s">
        <v>135</v>
      </c>
      <c r="BC47" s="104"/>
      <c r="BD47" s="104"/>
      <c r="BE47" s="128"/>
      <c r="BF47" s="128"/>
      <c r="BG47" s="130"/>
      <c r="BH47" s="104"/>
      <c r="BI47" s="127"/>
      <c r="BJ47" s="70"/>
      <c r="BL47" s="194"/>
    </row>
    <row r="48" spans="1:83" ht="13.5" customHeight="1">
      <c r="A48" s="194"/>
      <c r="B48" s="70"/>
      <c r="C48" s="70"/>
      <c r="D48" s="134"/>
      <c r="E48" s="134"/>
      <c r="F48" s="131"/>
      <c r="G48" s="127"/>
      <c r="H48" s="127"/>
      <c r="I48" s="127"/>
      <c r="J48" s="127"/>
      <c r="K48" s="135"/>
      <c r="L48" s="135"/>
      <c r="M48" s="135"/>
      <c r="N48" s="135"/>
      <c r="O48" s="135"/>
      <c r="P48" s="135"/>
      <c r="Q48" s="127" t="s">
        <v>84</v>
      </c>
      <c r="R48" s="127"/>
      <c r="S48" s="127"/>
      <c r="T48" s="127"/>
      <c r="U48" s="127"/>
      <c r="V48" s="413" t="str">
        <f>DOLLAR(AJ31+AJ32+AJ33+AJ34)&amp;" -"</f>
        <v>¥0 -</v>
      </c>
      <c r="W48" s="413"/>
      <c r="X48" s="413"/>
      <c r="Y48" s="413"/>
      <c r="Z48" s="413"/>
      <c r="AA48" s="413"/>
      <c r="AB48" s="413"/>
      <c r="AG48" s="127"/>
      <c r="AH48" s="136"/>
      <c r="AI48" s="127"/>
      <c r="AJ48" s="127"/>
      <c r="AK48" s="127"/>
      <c r="AL48" s="7"/>
      <c r="AM48" s="7"/>
      <c r="AN48" s="7"/>
      <c r="AO48" s="7"/>
      <c r="AP48" s="107"/>
      <c r="AQ48" s="138"/>
      <c r="AR48" s="138"/>
      <c r="AS48" s="138"/>
      <c r="AT48" s="138"/>
      <c r="AU48" s="138"/>
      <c r="AV48" s="138"/>
      <c r="AW48" s="138"/>
      <c r="AX48" s="138"/>
      <c r="AY48" s="138"/>
      <c r="AZ48" s="138"/>
      <c r="BA48" s="138"/>
      <c r="BB48" s="144" t="s">
        <v>98</v>
      </c>
      <c r="BC48" s="104"/>
      <c r="BD48" s="104"/>
      <c r="BE48" s="127"/>
      <c r="BF48" s="127"/>
      <c r="BG48" s="141"/>
      <c r="BH48" s="104"/>
      <c r="BI48" s="134"/>
      <c r="BJ48" s="70"/>
      <c r="BL48" s="194"/>
    </row>
    <row r="49" spans="1:73" ht="15" customHeight="1">
      <c r="A49" s="194"/>
      <c r="B49" s="165"/>
      <c r="C49" s="165"/>
      <c r="D49" s="104"/>
      <c r="E49" s="142"/>
      <c r="F49" s="109"/>
      <c r="G49" s="107"/>
      <c r="H49" s="143"/>
      <c r="I49" s="143"/>
      <c r="J49" s="143"/>
      <c r="K49" s="143"/>
      <c r="L49" s="143"/>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107"/>
      <c r="AQ49" s="138"/>
      <c r="AR49" s="138"/>
      <c r="AS49" s="138"/>
      <c r="AT49" s="138"/>
      <c r="AU49" s="138"/>
      <c r="AV49" s="138"/>
      <c r="AW49" s="138"/>
      <c r="AX49" s="138"/>
      <c r="AY49" s="138"/>
      <c r="AZ49" s="138"/>
      <c r="BA49" s="138"/>
      <c r="BB49" s="146" t="s">
        <v>99</v>
      </c>
      <c r="BC49" s="104"/>
      <c r="BD49" s="104"/>
      <c r="BE49" s="139"/>
      <c r="BF49" s="139"/>
      <c r="BG49" s="145"/>
      <c r="BH49" s="139"/>
      <c r="BI49" s="139"/>
      <c r="BL49" s="194"/>
    </row>
    <row r="50" spans="1:73" ht="12.75" customHeight="1">
      <c r="A50" s="194"/>
      <c r="B50" s="165"/>
      <c r="C50" s="165"/>
      <c r="D50" s="104"/>
      <c r="E50" s="142"/>
      <c r="F50" s="169"/>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1"/>
      <c r="AG50" s="171"/>
      <c r="AH50" s="171"/>
      <c r="AI50" s="171"/>
      <c r="AJ50" s="171"/>
      <c r="AK50" s="171"/>
      <c r="AL50" s="170"/>
      <c r="AM50" s="170"/>
      <c r="AN50" s="170"/>
      <c r="AO50" s="170"/>
      <c r="AP50" s="170"/>
      <c r="AQ50" s="170"/>
      <c r="AR50" s="170"/>
      <c r="AS50" s="170"/>
      <c r="AT50" s="170"/>
      <c r="AU50" s="170"/>
      <c r="AV50" s="170"/>
      <c r="AW50" s="170"/>
      <c r="AX50" s="170"/>
      <c r="AY50" s="170"/>
      <c r="AZ50" s="170"/>
      <c r="BA50" s="170"/>
      <c r="BB50" s="170"/>
      <c r="BC50" s="170"/>
      <c r="BD50" s="171"/>
      <c r="BE50" s="172"/>
      <c r="BF50" s="172"/>
      <c r="BG50" s="173"/>
      <c r="BH50" s="139"/>
      <c r="BI50" s="139"/>
      <c r="BL50" s="194"/>
    </row>
    <row r="51" spans="1:73" ht="15" customHeight="1">
      <c r="A51" s="194"/>
      <c r="B51" s="21"/>
      <c r="C51" s="26"/>
      <c r="E51" s="142"/>
      <c r="F51" s="109"/>
      <c r="I51" s="44" t="s">
        <v>144</v>
      </c>
      <c r="BF51" s="139"/>
      <c r="BG51" s="145"/>
      <c r="BH51" s="139"/>
      <c r="BL51" s="194"/>
    </row>
    <row r="52" spans="1:73" ht="14.25">
      <c r="A52" s="194"/>
      <c r="E52" s="142"/>
      <c r="F52" s="109"/>
      <c r="I52" s="174" t="s">
        <v>136</v>
      </c>
      <c r="BF52" s="139"/>
      <c r="BG52" s="145"/>
      <c r="BH52" s="139"/>
      <c r="BL52" s="194"/>
    </row>
    <row r="53" spans="1:73" ht="14.25">
      <c r="A53" s="194"/>
      <c r="E53" s="142"/>
      <c r="F53" s="109"/>
      <c r="K53" s="44" t="s">
        <v>130</v>
      </c>
      <c r="BF53" s="139"/>
      <c r="BG53" s="145"/>
      <c r="BH53" s="139"/>
      <c r="BL53" s="194"/>
    </row>
    <row r="54" spans="1:73" ht="14.25">
      <c r="A54" s="194"/>
      <c r="E54" s="142"/>
      <c r="F54" s="109"/>
      <c r="L54" s="175" t="s">
        <v>131</v>
      </c>
      <c r="M54" s="175"/>
      <c r="N54" s="175"/>
      <c r="P54" s="175"/>
      <c r="Q54" s="175"/>
      <c r="R54" s="175"/>
      <c r="S54" s="175"/>
      <c r="T54" s="175"/>
      <c r="U54" s="175"/>
      <c r="V54" s="175"/>
      <c r="W54" s="175"/>
      <c r="X54" s="175"/>
      <c r="Y54" s="175"/>
      <c r="Z54" s="175" t="s">
        <v>132</v>
      </c>
      <c r="AB54" s="175"/>
      <c r="AC54" s="175"/>
      <c r="AD54" s="176"/>
      <c r="AE54" s="176"/>
      <c r="AF54" s="176"/>
      <c r="AG54" s="176"/>
      <c r="AH54" s="176"/>
      <c r="AI54" s="176"/>
      <c r="AJ54" s="175"/>
      <c r="AK54" s="175" t="s">
        <v>133</v>
      </c>
      <c r="AL54" s="176"/>
      <c r="AM54" s="175"/>
      <c r="AN54" s="175"/>
      <c r="AO54" s="175"/>
      <c r="AP54" s="175"/>
      <c r="AQ54" s="175"/>
      <c r="AR54" s="175"/>
      <c r="AS54" s="175"/>
      <c r="AT54" s="175"/>
      <c r="AU54" s="175"/>
      <c r="AV54" s="175"/>
      <c r="AW54" s="175"/>
      <c r="AX54" s="175"/>
      <c r="BF54" s="139"/>
      <c r="BG54" s="145"/>
      <c r="BH54" s="139"/>
      <c r="BL54" s="194"/>
    </row>
    <row r="55" spans="1:73">
      <c r="A55" s="194"/>
      <c r="D55" s="21"/>
      <c r="E55" s="21"/>
      <c r="F55" s="71"/>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2"/>
      <c r="AM55" s="72"/>
      <c r="AN55" s="72"/>
      <c r="AO55" s="72"/>
      <c r="AP55" s="72"/>
      <c r="AQ55" s="72"/>
      <c r="AR55" s="72"/>
      <c r="AS55" s="72"/>
      <c r="AT55" s="72"/>
      <c r="AU55" s="72"/>
      <c r="AV55" s="72"/>
      <c r="AW55" s="72"/>
      <c r="AX55" s="72"/>
      <c r="AY55" s="72"/>
      <c r="AZ55" s="72"/>
      <c r="BA55" s="72"/>
      <c r="BB55" s="72"/>
      <c r="BC55" s="72"/>
      <c r="BD55" s="72"/>
      <c r="BE55" s="72"/>
      <c r="BF55" s="72"/>
      <c r="BG55" s="73"/>
      <c r="BH55" s="21"/>
      <c r="BI55" s="21"/>
      <c r="BL55" s="194"/>
    </row>
    <row r="56" spans="1:73">
      <c r="A56" s="194"/>
      <c r="AY56" s="40"/>
      <c r="AZ56" s="40"/>
      <c r="BA56" s="147"/>
      <c r="BB56" s="40"/>
      <c r="BC56" s="40"/>
      <c r="BL56" s="194"/>
      <c r="BM56" s="6"/>
      <c r="BN56" s="6"/>
      <c r="BO56" s="6"/>
      <c r="BP56" s="6"/>
      <c r="BQ56" s="6"/>
      <c r="BR56" s="6"/>
      <c r="BS56" s="6"/>
      <c r="BT56" s="6"/>
      <c r="BU56" s="6"/>
    </row>
    <row r="57" spans="1:73" ht="7.5" customHeight="1" thickBot="1">
      <c r="A57" s="194"/>
      <c r="B57" s="2"/>
      <c r="C57" s="2"/>
      <c r="D57" s="10"/>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194"/>
    </row>
    <row r="58" spans="1:73" ht="7.5" customHeight="1" thickTop="1">
      <c r="A58" s="194"/>
      <c r="B58" s="18"/>
      <c r="C58" s="18"/>
      <c r="D58" s="19"/>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c r="AK58" s="18"/>
      <c r="AL58" s="18"/>
      <c r="AM58" s="18"/>
      <c r="AN58" s="18"/>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94"/>
    </row>
    <row r="59" spans="1:73" ht="13.5" customHeight="1">
      <c r="A59" s="194"/>
      <c r="C59" s="6"/>
      <c r="D59" s="6"/>
      <c r="E59" s="6"/>
      <c r="F59" s="6"/>
      <c r="G59" s="6"/>
      <c r="H59" s="6"/>
      <c r="I59" s="6"/>
      <c r="M59" s="404" t="s">
        <v>134</v>
      </c>
      <c r="N59" s="404"/>
      <c r="O59" s="404"/>
      <c r="P59" s="404"/>
      <c r="Q59" s="404"/>
      <c r="R59" s="404"/>
      <c r="S59" s="404"/>
      <c r="T59" s="404"/>
      <c r="U59" s="404"/>
      <c r="V59" s="404"/>
      <c r="W59" s="404"/>
      <c r="X59" s="404"/>
      <c r="Y59" s="404"/>
      <c r="Z59" s="404"/>
      <c r="AA59" s="404"/>
      <c r="AB59" s="404"/>
      <c r="AC59" s="404"/>
      <c r="AD59" s="404"/>
      <c r="AE59" s="404"/>
      <c r="AF59" s="404"/>
      <c r="AG59" s="404"/>
      <c r="AH59" s="404"/>
      <c r="AJ59" s="8" t="s">
        <v>137</v>
      </c>
      <c r="AK59" s="6"/>
      <c r="AL59" s="6"/>
      <c r="BL59" s="194"/>
    </row>
    <row r="60" spans="1:73" ht="13.5" customHeight="1">
      <c r="A60" s="194"/>
      <c r="C60" s="6"/>
      <c r="D60" s="6"/>
      <c r="E60" s="6"/>
      <c r="F60" s="6"/>
      <c r="G60" s="6"/>
      <c r="H60" s="6"/>
      <c r="I60" s="6"/>
      <c r="M60" s="404"/>
      <c r="N60" s="404"/>
      <c r="O60" s="404"/>
      <c r="P60" s="404"/>
      <c r="Q60" s="404"/>
      <c r="R60" s="404"/>
      <c r="S60" s="404"/>
      <c r="T60" s="404"/>
      <c r="U60" s="404"/>
      <c r="V60" s="404"/>
      <c r="W60" s="404"/>
      <c r="X60" s="404"/>
      <c r="Y60" s="404"/>
      <c r="Z60" s="404"/>
      <c r="AA60" s="404"/>
      <c r="AB60" s="404"/>
      <c r="AC60" s="404"/>
      <c r="AD60" s="404"/>
      <c r="AE60" s="404"/>
      <c r="AF60" s="404"/>
      <c r="AG60" s="404"/>
      <c r="AH60" s="404"/>
      <c r="AJ60" s="8" t="s">
        <v>138</v>
      </c>
      <c r="AK60" s="6"/>
      <c r="AL60" s="6"/>
      <c r="BL60" s="194"/>
    </row>
    <row r="61" spans="1:73" ht="13.5" customHeight="1">
      <c r="A61" s="194"/>
      <c r="M61" s="404"/>
      <c r="N61" s="404"/>
      <c r="O61" s="404"/>
      <c r="P61" s="404"/>
      <c r="Q61" s="404"/>
      <c r="R61" s="404"/>
      <c r="S61" s="404"/>
      <c r="T61" s="404"/>
      <c r="U61" s="404"/>
      <c r="V61" s="404"/>
      <c r="W61" s="404"/>
      <c r="X61" s="404"/>
      <c r="Y61" s="404"/>
      <c r="Z61" s="404"/>
      <c r="AA61" s="404"/>
      <c r="AB61" s="404"/>
      <c r="AC61" s="404"/>
      <c r="AD61" s="404"/>
      <c r="AE61" s="404"/>
      <c r="AF61" s="404"/>
      <c r="AG61" s="404"/>
      <c r="AH61" s="404"/>
      <c r="AJ61" s="23" t="s">
        <v>139</v>
      </c>
      <c r="BL61" s="194"/>
    </row>
    <row r="62" spans="1:73" ht="16.5" customHeight="1">
      <c r="A62" s="194"/>
      <c r="M62" s="43"/>
      <c r="N62" s="43"/>
      <c r="O62" s="43"/>
      <c r="P62" s="43"/>
      <c r="Q62" s="43"/>
      <c r="R62" s="43"/>
      <c r="S62" s="43"/>
      <c r="T62" s="43"/>
      <c r="U62" s="43"/>
      <c r="V62" s="43"/>
      <c r="W62" s="43"/>
      <c r="X62" s="43"/>
      <c r="Y62" s="43"/>
      <c r="Z62" s="43"/>
      <c r="AA62" s="43"/>
      <c r="AB62" s="43"/>
      <c r="AC62" s="43"/>
      <c r="AD62" s="43"/>
      <c r="AE62" s="43"/>
      <c r="AF62" s="43"/>
      <c r="AG62" s="43"/>
      <c r="AH62" s="43"/>
      <c r="AJ62" s="23"/>
      <c r="AN62" s="74" t="s">
        <v>140</v>
      </c>
      <c r="AO62" s="13"/>
      <c r="AP62" s="13"/>
      <c r="AQ62" s="13"/>
      <c r="AR62" s="13"/>
      <c r="AS62" s="13"/>
      <c r="AT62" s="13"/>
      <c r="AU62" s="13"/>
      <c r="AV62" s="13"/>
      <c r="AW62" s="13"/>
      <c r="AX62" s="13"/>
      <c r="AY62" s="13"/>
      <c r="AZ62" s="13"/>
      <c r="BA62" s="13"/>
      <c r="BB62" s="13"/>
      <c r="BL62" s="194"/>
    </row>
    <row r="63" spans="1:73" ht="9" customHeight="1">
      <c r="A63" s="194"/>
      <c r="B63" s="194"/>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row>
  </sheetData>
  <mergeCells count="174">
    <mergeCell ref="AC13:AE13"/>
    <mergeCell ref="D12:J12"/>
    <mergeCell ref="K12:N12"/>
    <mergeCell ref="O12:Q12"/>
    <mergeCell ref="R12:U12"/>
    <mergeCell ref="V12:X12"/>
    <mergeCell ref="Y12:AB12"/>
    <mergeCell ref="AC11:AE11"/>
    <mergeCell ref="O10:Q10"/>
    <mergeCell ref="R10:U10"/>
    <mergeCell ref="V10:X10"/>
    <mergeCell ref="Y10:AB10"/>
    <mergeCell ref="AC10:AE10"/>
    <mergeCell ref="D11:J11"/>
    <mergeCell ref="K11:N11"/>
    <mergeCell ref="O11:Q11"/>
    <mergeCell ref="D13:J13"/>
    <mergeCell ref="K13:N13"/>
    <mergeCell ref="O13:Q13"/>
    <mergeCell ref="R13:U13"/>
    <mergeCell ref="V13:X13"/>
    <mergeCell ref="Y13:AB13"/>
    <mergeCell ref="AZ10:BJ10"/>
    <mergeCell ref="AZ12:BJ12"/>
    <mergeCell ref="K26:AL26"/>
    <mergeCell ref="AC12:AE12"/>
    <mergeCell ref="V46:AB46"/>
    <mergeCell ref="M59:AH61"/>
    <mergeCell ref="AU41:BD41"/>
    <mergeCell ref="D9:J9"/>
    <mergeCell ref="K9:Q9"/>
    <mergeCell ref="R9:X9"/>
    <mergeCell ref="Y9:AE9"/>
    <mergeCell ref="D10:J10"/>
    <mergeCell ref="K10:N10"/>
    <mergeCell ref="I40:BD40"/>
    <mergeCell ref="I42:AQ42"/>
    <mergeCell ref="H44:J44"/>
    <mergeCell ref="AC44:AQ44"/>
    <mergeCell ref="V47:AB47"/>
    <mergeCell ref="V48:AB48"/>
    <mergeCell ref="AZ11:BJ11"/>
    <mergeCell ref="AZ9:BJ9"/>
    <mergeCell ref="AH35:AI35"/>
    <mergeCell ref="AJ35:AO35"/>
    <mergeCell ref="AP35:AQ35"/>
    <mergeCell ref="H35:R35"/>
    <mergeCell ref="R11:U11"/>
    <mergeCell ref="V11:X11"/>
    <mergeCell ref="Y11:AB11"/>
    <mergeCell ref="AP33:AQ33"/>
    <mergeCell ref="H34:R34"/>
    <mergeCell ref="S34:V34"/>
    <mergeCell ref="W34:X34"/>
    <mergeCell ref="Y34:Z34"/>
    <mergeCell ref="AA34:AE34"/>
    <mergeCell ref="AF34:AG34"/>
    <mergeCell ref="AH34:AI34"/>
    <mergeCell ref="AJ34:AO34"/>
    <mergeCell ref="AP34:AQ34"/>
    <mergeCell ref="H33:R33"/>
    <mergeCell ref="S33:V33"/>
    <mergeCell ref="W33:X33"/>
    <mergeCell ref="Y33:Z33"/>
    <mergeCell ref="AA33:AE33"/>
    <mergeCell ref="AF33:AG33"/>
    <mergeCell ref="AH33:AI33"/>
    <mergeCell ref="AJ33:AO33"/>
    <mergeCell ref="AJ31:AO31"/>
    <mergeCell ref="AP31:AQ31"/>
    <mergeCell ref="H32:R32"/>
    <mergeCell ref="S32:V32"/>
    <mergeCell ref="W32:X32"/>
    <mergeCell ref="Y32:Z32"/>
    <mergeCell ref="AA32:AE32"/>
    <mergeCell ref="AF32:AG32"/>
    <mergeCell ref="AH32:AI32"/>
    <mergeCell ref="H31:R31"/>
    <mergeCell ref="S31:V31"/>
    <mergeCell ref="W31:X31"/>
    <mergeCell ref="Y31:Z31"/>
    <mergeCell ref="AA31:AE31"/>
    <mergeCell ref="AF31:AG31"/>
    <mergeCell ref="AJ32:AO32"/>
    <mergeCell ref="AP32:AQ32"/>
    <mergeCell ref="D24:J24"/>
    <mergeCell ref="K24:O24"/>
    <mergeCell ref="P24:Q24"/>
    <mergeCell ref="S35:V35"/>
    <mergeCell ref="W35:X35"/>
    <mergeCell ref="Y35:Z35"/>
    <mergeCell ref="AA35:AE35"/>
    <mergeCell ref="AF35:AG35"/>
    <mergeCell ref="AH31:AI31"/>
    <mergeCell ref="K28:AL28"/>
    <mergeCell ref="D28:J28"/>
    <mergeCell ref="D26:J26"/>
    <mergeCell ref="D27:J27"/>
    <mergeCell ref="K27:Q27"/>
    <mergeCell ref="R27:X27"/>
    <mergeCell ref="Y27:AE27"/>
    <mergeCell ref="AF27:AL27"/>
    <mergeCell ref="AM27:AS27"/>
    <mergeCell ref="D25:J25"/>
    <mergeCell ref="K25:Q25"/>
    <mergeCell ref="R25:X25"/>
    <mergeCell ref="AM25:AS25"/>
    <mergeCell ref="D23:J23"/>
    <mergeCell ref="K23:O23"/>
    <mergeCell ref="P23:Q23"/>
    <mergeCell ref="R23:V23"/>
    <mergeCell ref="W23:X23"/>
    <mergeCell ref="D22:J22"/>
    <mergeCell ref="K22:Q22"/>
    <mergeCell ref="R22:V22"/>
    <mergeCell ref="W22:X22"/>
    <mergeCell ref="AM21:AS21"/>
    <mergeCell ref="AM18:AQ18"/>
    <mergeCell ref="AR18:AS18"/>
    <mergeCell ref="AZ18:BJ18"/>
    <mergeCell ref="AZ19:BJ19"/>
    <mergeCell ref="AZ21:BJ21"/>
    <mergeCell ref="R24:V24"/>
    <mergeCell ref="W24:X24"/>
    <mergeCell ref="AM22:AQ22"/>
    <mergeCell ref="AR22:AS22"/>
    <mergeCell ref="Y22:AC22"/>
    <mergeCell ref="AD22:AE22"/>
    <mergeCell ref="Y23:AE25"/>
    <mergeCell ref="AM24:AS24"/>
    <mergeCell ref="AZ22:BJ22"/>
    <mergeCell ref="AM23:AS23"/>
    <mergeCell ref="D18:J18"/>
    <mergeCell ref="K18:O18"/>
    <mergeCell ref="P18:Q18"/>
    <mergeCell ref="R18:V18"/>
    <mergeCell ref="W18:X18"/>
    <mergeCell ref="Y18:AC18"/>
    <mergeCell ref="AD18:AE18"/>
    <mergeCell ref="R21:X21"/>
    <mergeCell ref="Y21:AE21"/>
    <mergeCell ref="D21:J21"/>
    <mergeCell ref="K21:Q21"/>
    <mergeCell ref="AZ16:BJ16"/>
    <mergeCell ref="D17:J17"/>
    <mergeCell ref="K17:O17"/>
    <mergeCell ref="P17:Q17"/>
    <mergeCell ref="R17:V17"/>
    <mergeCell ref="W17:X17"/>
    <mergeCell ref="Y17:AC17"/>
    <mergeCell ref="AD17:AE17"/>
    <mergeCell ref="D16:J16"/>
    <mergeCell ref="K16:Q16"/>
    <mergeCell ref="R16:X16"/>
    <mergeCell ref="Y16:AE16"/>
    <mergeCell ref="AM16:AS16"/>
    <mergeCell ref="AM17:AQ17"/>
    <mergeCell ref="AR17:AS17"/>
    <mergeCell ref="AZ17:BJ17"/>
    <mergeCell ref="C6:H6"/>
    <mergeCell ref="I6:V6"/>
    <mergeCell ref="W6:AB6"/>
    <mergeCell ref="AC6:AP6"/>
    <mergeCell ref="AQ6:AV6"/>
    <mergeCell ref="AW6:BJ6"/>
    <mergeCell ref="C2:BJ2"/>
    <mergeCell ref="C4:H4"/>
    <mergeCell ref="I4:BJ4"/>
    <mergeCell ref="C5:H5"/>
    <mergeCell ref="I5:V5"/>
    <mergeCell ref="W5:AB5"/>
    <mergeCell ref="AC5:AP5"/>
    <mergeCell ref="AQ5:AV5"/>
    <mergeCell ref="AW5:BJ5"/>
  </mergeCells>
  <phoneticPr fontId="24"/>
  <dataValidations count="2">
    <dataValidation imeMode="off" allowBlank="1" showInputMessage="1" showErrorMessage="1" sqref="AW6:BJ6 AR17:AR18 I6:V6 AC6:AP6 P17:P18 AF17:AF18 W17:W18 K17:K18 Y17:Y18 AD17:AD18 AK17:AK18 AM17:AM18 R17:R18 AF10:AF12 Y10:Y12 R10:R12 K10:K12"/>
    <dataValidation type="list" allowBlank="1" showInputMessage="1" showErrorMessage="1" sqref="D46">
      <formula1>$C$43:$C$44</formula1>
    </dataValidation>
  </dataValidations>
  <pageMargins left="0.69" right="0.22" top="0.22" bottom="0.16" header="0.11" footer="0.11"/>
  <pageSetup paperSize="9" scale="96" orientation="portrait" horizontalDpi="4294967293" verticalDpi="0" r:id="rId1"/>
  <ignoredErrors>
    <ignoredError sqref="K10:AE12 K26:AL28 R22:AE22 K24:X25 K23:X23"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7"/>
  <sheetViews>
    <sheetView workbookViewId="0">
      <pane xSplit="2" ySplit="1" topLeftCell="H2" activePane="bottomRight" state="frozen"/>
      <selection activeCell="C1" sqref="C1"/>
      <selection pane="topRight" activeCell="C1" sqref="C1"/>
      <selection pane="bottomLeft" activeCell="C1" sqref="C1"/>
      <selection pane="bottomRight" activeCell="B5" sqref="B5"/>
    </sheetView>
  </sheetViews>
  <sheetFormatPr defaultRowHeight="13.5"/>
  <cols>
    <col min="1" max="1" width="9" style="200" customWidth="1"/>
    <col min="2" max="2" width="35.875" style="200" customWidth="1"/>
    <col min="3" max="3" width="9" style="200" customWidth="1"/>
    <col min="4" max="4" width="33.375" style="200" bestFit="1" customWidth="1"/>
    <col min="5" max="6" width="13.875" style="200" customWidth="1"/>
    <col min="7" max="7" width="34.875" style="200" bestFit="1" customWidth="1"/>
    <col min="8" max="8" width="23.5" style="200" bestFit="1" customWidth="1"/>
    <col min="9" max="9" width="11" style="200" bestFit="1" customWidth="1"/>
    <col min="10" max="10" width="15" style="200" customWidth="1"/>
    <col min="11" max="11" width="11" style="200" customWidth="1"/>
    <col min="12" max="12" width="15" style="200" customWidth="1"/>
    <col min="13" max="13" width="9" style="200" customWidth="1"/>
    <col min="14" max="14" width="15" style="200" customWidth="1"/>
    <col min="15" max="15" width="7.375" style="200" customWidth="1"/>
    <col min="16" max="16384" width="9" style="200"/>
  </cols>
  <sheetData>
    <row r="1" spans="1:16">
      <c r="A1" s="209" t="s">
        <v>169</v>
      </c>
      <c r="B1" s="209" t="s">
        <v>0</v>
      </c>
      <c r="C1" s="209" t="s">
        <v>170</v>
      </c>
      <c r="D1" s="209" t="s">
        <v>27</v>
      </c>
      <c r="E1" s="209" t="s">
        <v>1</v>
      </c>
      <c r="F1" s="209" t="s">
        <v>2</v>
      </c>
      <c r="G1" s="209" t="s">
        <v>171</v>
      </c>
      <c r="H1" s="209" t="s">
        <v>39</v>
      </c>
      <c r="I1" s="209" t="s">
        <v>31</v>
      </c>
      <c r="J1" s="209" t="s">
        <v>36</v>
      </c>
      <c r="K1" s="209" t="s">
        <v>32</v>
      </c>
      <c r="L1" s="209" t="s">
        <v>37</v>
      </c>
      <c r="M1" s="209" t="s">
        <v>33</v>
      </c>
      <c r="N1" s="209" t="s">
        <v>38</v>
      </c>
      <c r="O1" s="200" t="s">
        <v>172</v>
      </c>
      <c r="P1" s="200" t="s">
        <v>173</v>
      </c>
    </row>
    <row r="2" spans="1:16">
      <c r="A2" s="209" t="s">
        <v>174</v>
      </c>
      <c r="B2" s="209" t="s">
        <v>175</v>
      </c>
      <c r="C2" s="209" t="s">
        <v>174</v>
      </c>
      <c r="D2" s="209" t="s">
        <v>176</v>
      </c>
      <c r="E2" s="209" t="s">
        <v>177</v>
      </c>
      <c r="F2" s="209" t="s">
        <v>177</v>
      </c>
      <c r="G2" s="210" t="s">
        <v>178</v>
      </c>
      <c r="H2" s="209" t="s">
        <v>179</v>
      </c>
      <c r="I2" s="209" t="s">
        <v>180</v>
      </c>
      <c r="J2" s="209" t="s">
        <v>181</v>
      </c>
      <c r="K2" s="209" t="s">
        <v>179</v>
      </c>
      <c r="L2" s="209" t="s">
        <v>179</v>
      </c>
      <c r="M2" s="209" t="s">
        <v>179</v>
      </c>
      <c r="N2" s="209" t="s">
        <v>179</v>
      </c>
      <c r="O2" s="209" t="s">
        <v>182</v>
      </c>
    </row>
    <row r="3" spans="1:16">
      <c r="A3" s="209" t="s">
        <v>183</v>
      </c>
      <c r="B3" s="209" t="s">
        <v>184</v>
      </c>
      <c r="C3" s="209" t="s">
        <v>183</v>
      </c>
      <c r="D3" s="209" t="s">
        <v>185</v>
      </c>
      <c r="E3" s="209" t="s">
        <v>186</v>
      </c>
      <c r="F3" s="209" t="s">
        <v>187</v>
      </c>
      <c r="G3" s="209" t="s">
        <v>188</v>
      </c>
      <c r="H3" s="209" t="s">
        <v>179</v>
      </c>
      <c r="I3" s="209" t="s">
        <v>189</v>
      </c>
      <c r="J3" s="209" t="s">
        <v>190</v>
      </c>
      <c r="K3" s="209" t="s">
        <v>191</v>
      </c>
      <c r="L3" s="209" t="s">
        <v>192</v>
      </c>
      <c r="M3" s="209" t="s">
        <v>179</v>
      </c>
      <c r="N3" s="209" t="s">
        <v>179</v>
      </c>
      <c r="O3" s="209" t="s">
        <v>182</v>
      </c>
    </row>
    <row r="4" spans="1:16">
      <c r="A4" s="209" t="s">
        <v>193</v>
      </c>
      <c r="B4" s="209" t="s">
        <v>194</v>
      </c>
      <c r="C4" s="209" t="s">
        <v>193</v>
      </c>
      <c r="D4" s="209" t="s">
        <v>195</v>
      </c>
      <c r="E4" s="209" t="s">
        <v>196</v>
      </c>
      <c r="F4" s="209" t="s">
        <v>197</v>
      </c>
      <c r="G4" s="210" t="s">
        <v>198</v>
      </c>
      <c r="H4" s="209" t="s">
        <v>179</v>
      </c>
      <c r="I4" s="209" t="s">
        <v>199</v>
      </c>
      <c r="J4" s="209" t="s">
        <v>200</v>
      </c>
      <c r="K4" s="209" t="s">
        <v>179</v>
      </c>
      <c r="L4" s="209" t="s">
        <v>123</v>
      </c>
      <c r="M4" s="209" t="s">
        <v>201</v>
      </c>
      <c r="N4" s="209" t="s">
        <v>123</v>
      </c>
      <c r="O4" s="209"/>
    </row>
    <row r="5" spans="1:16">
      <c r="A5" s="209" t="s">
        <v>202</v>
      </c>
      <c r="B5" s="209" t="s">
        <v>203</v>
      </c>
      <c r="C5" s="209" t="s">
        <v>202</v>
      </c>
      <c r="D5" s="209" t="s">
        <v>204</v>
      </c>
      <c r="E5" s="209" t="s">
        <v>205</v>
      </c>
      <c r="F5" s="209" t="s">
        <v>206</v>
      </c>
      <c r="G5" s="210" t="s">
        <v>207</v>
      </c>
      <c r="H5" s="209" t="s">
        <v>123</v>
      </c>
      <c r="I5" s="209" t="s">
        <v>208</v>
      </c>
      <c r="J5" s="209" t="s">
        <v>209</v>
      </c>
      <c r="K5" s="209" t="s">
        <v>210</v>
      </c>
      <c r="L5" s="209" t="s">
        <v>211</v>
      </c>
      <c r="M5" s="209" t="s">
        <v>212</v>
      </c>
      <c r="N5" s="209" t="s">
        <v>212</v>
      </c>
      <c r="O5" s="209" t="s">
        <v>213</v>
      </c>
    </row>
    <row r="6" spans="1:16">
      <c r="A6" s="209" t="s">
        <v>214</v>
      </c>
      <c r="B6" s="209" t="s">
        <v>215</v>
      </c>
      <c r="C6" s="209" t="s">
        <v>214</v>
      </c>
      <c r="D6" s="209" t="s">
        <v>216</v>
      </c>
      <c r="E6" s="209" t="s">
        <v>217</v>
      </c>
      <c r="F6" s="209" t="s">
        <v>218</v>
      </c>
      <c r="G6" s="209" t="s">
        <v>219</v>
      </c>
      <c r="H6" s="209" t="s">
        <v>123</v>
      </c>
      <c r="I6" s="209" t="s">
        <v>220</v>
      </c>
      <c r="J6" s="209" t="s">
        <v>123</v>
      </c>
      <c r="K6" s="209" t="s">
        <v>123</v>
      </c>
      <c r="L6" s="209" t="s">
        <v>123</v>
      </c>
      <c r="M6" s="209" t="s">
        <v>123</v>
      </c>
      <c r="N6" s="209" t="s">
        <v>123</v>
      </c>
      <c r="O6" s="209"/>
    </row>
    <row r="7" spans="1:16">
      <c r="A7" s="209" t="s">
        <v>221</v>
      </c>
      <c r="B7" s="209" t="s">
        <v>222</v>
      </c>
      <c r="C7" s="209" t="s">
        <v>221</v>
      </c>
      <c r="D7" s="209" t="s">
        <v>223</v>
      </c>
      <c r="E7" s="209" t="s">
        <v>224</v>
      </c>
      <c r="F7" s="209" t="s">
        <v>225</v>
      </c>
      <c r="G7" s="209" t="s">
        <v>226</v>
      </c>
      <c r="H7" s="209" t="s">
        <v>123</v>
      </c>
      <c r="I7" s="209" t="s">
        <v>227</v>
      </c>
      <c r="J7" s="209" t="s">
        <v>228</v>
      </c>
      <c r="K7" s="209" t="s">
        <v>229</v>
      </c>
      <c r="L7" s="209" t="s">
        <v>230</v>
      </c>
      <c r="M7" s="209" t="s">
        <v>123</v>
      </c>
      <c r="N7" s="209" t="s">
        <v>123</v>
      </c>
      <c r="O7" s="209"/>
    </row>
    <row r="8" spans="1:16">
      <c r="A8" s="209" t="s">
        <v>231</v>
      </c>
      <c r="B8" s="209" t="s">
        <v>232</v>
      </c>
      <c r="C8" s="209" t="s">
        <v>231</v>
      </c>
      <c r="D8" s="209" t="s">
        <v>233</v>
      </c>
      <c r="E8" s="209" t="s">
        <v>234</v>
      </c>
      <c r="F8" s="209" t="s">
        <v>235</v>
      </c>
      <c r="G8" s="210" t="s">
        <v>236</v>
      </c>
      <c r="H8" s="209" t="s">
        <v>237</v>
      </c>
      <c r="I8" s="209" t="s">
        <v>238</v>
      </c>
      <c r="J8" s="209" t="s">
        <v>239</v>
      </c>
      <c r="K8" s="209" t="s">
        <v>237</v>
      </c>
      <c r="L8" s="209" t="s">
        <v>237</v>
      </c>
      <c r="M8" s="209" t="s">
        <v>237</v>
      </c>
      <c r="N8" s="209" t="s">
        <v>237</v>
      </c>
      <c r="O8" s="209"/>
    </row>
    <row r="9" spans="1:16">
      <c r="A9" s="209" t="s">
        <v>240</v>
      </c>
      <c r="B9" s="209" t="s">
        <v>241</v>
      </c>
      <c r="C9" s="209" t="s">
        <v>240</v>
      </c>
      <c r="D9" s="209" t="s">
        <v>242</v>
      </c>
      <c r="E9" s="209" t="s">
        <v>243</v>
      </c>
      <c r="F9" s="209" t="s">
        <v>244</v>
      </c>
      <c r="G9" s="210" t="s">
        <v>245</v>
      </c>
      <c r="H9" s="209"/>
      <c r="I9" s="209" t="s">
        <v>246</v>
      </c>
      <c r="J9" s="209" t="s">
        <v>247</v>
      </c>
      <c r="K9" s="209" t="s">
        <v>237</v>
      </c>
      <c r="L9" s="209" t="s">
        <v>237</v>
      </c>
      <c r="M9" s="209" t="s">
        <v>237</v>
      </c>
      <c r="N9" s="209" t="s">
        <v>237</v>
      </c>
      <c r="O9" s="209"/>
    </row>
    <row r="10" spans="1:16">
      <c r="A10" s="209" t="s">
        <v>248</v>
      </c>
      <c r="B10" s="209" t="s">
        <v>249</v>
      </c>
      <c r="C10" s="209" t="s">
        <v>248</v>
      </c>
      <c r="D10" s="209" t="s">
        <v>250</v>
      </c>
      <c r="E10" s="209" t="s">
        <v>251</v>
      </c>
      <c r="F10" s="209" t="s">
        <v>252</v>
      </c>
      <c r="G10" s="210" t="s">
        <v>253</v>
      </c>
      <c r="H10" s="209" t="s">
        <v>237</v>
      </c>
      <c r="I10" s="209" t="s">
        <v>254</v>
      </c>
      <c r="J10" s="209" t="s">
        <v>251</v>
      </c>
      <c r="K10" s="209" t="s">
        <v>237</v>
      </c>
      <c r="L10" s="209" t="s">
        <v>237</v>
      </c>
      <c r="M10" s="209" t="s">
        <v>237</v>
      </c>
      <c r="N10" s="209" t="s">
        <v>237</v>
      </c>
      <c r="O10" s="209" t="s">
        <v>255</v>
      </c>
    </row>
    <row r="11" spans="1:16">
      <c r="A11" s="209" t="s">
        <v>256</v>
      </c>
      <c r="B11" s="209" t="s">
        <v>257</v>
      </c>
      <c r="C11" s="209" t="s">
        <v>256</v>
      </c>
      <c r="D11" s="209" t="s">
        <v>258</v>
      </c>
      <c r="E11" s="209" t="s">
        <v>259</v>
      </c>
      <c r="F11" s="209" t="s">
        <v>260</v>
      </c>
      <c r="G11" s="210" t="s">
        <v>261</v>
      </c>
      <c r="H11" s="210" t="s">
        <v>262</v>
      </c>
      <c r="I11" s="209" t="s">
        <v>263</v>
      </c>
      <c r="J11" s="209" t="s">
        <v>259</v>
      </c>
      <c r="K11" s="209" t="s">
        <v>237</v>
      </c>
      <c r="L11" s="209" t="s">
        <v>237</v>
      </c>
      <c r="M11" s="209" t="s">
        <v>237</v>
      </c>
      <c r="N11" s="209" t="s">
        <v>237</v>
      </c>
      <c r="O11" s="209" t="s">
        <v>255</v>
      </c>
    </row>
    <row r="12" spans="1:16">
      <c r="A12" s="209" t="s">
        <v>264</v>
      </c>
      <c r="B12" s="209" t="s">
        <v>265</v>
      </c>
      <c r="C12" s="209" t="s">
        <v>264</v>
      </c>
      <c r="D12" s="209" t="s">
        <v>266</v>
      </c>
      <c r="E12" s="209" t="s">
        <v>267</v>
      </c>
      <c r="F12" s="209" t="s">
        <v>268</v>
      </c>
      <c r="G12" s="210" t="s">
        <v>269</v>
      </c>
      <c r="H12" s="209" t="s">
        <v>237</v>
      </c>
      <c r="I12" s="209" t="s">
        <v>270</v>
      </c>
      <c r="J12" s="209" t="s">
        <v>271</v>
      </c>
      <c r="K12" s="209" t="s">
        <v>237</v>
      </c>
      <c r="L12" s="209" t="s">
        <v>237</v>
      </c>
      <c r="M12" s="209" t="s">
        <v>237</v>
      </c>
      <c r="N12" s="209" t="s">
        <v>237</v>
      </c>
      <c r="O12" s="209"/>
    </row>
    <row r="13" spans="1:16">
      <c r="A13" s="209" t="s">
        <v>272</v>
      </c>
      <c r="B13" s="209" t="s">
        <v>273</v>
      </c>
      <c r="C13" s="209" t="s">
        <v>272</v>
      </c>
      <c r="D13" s="209" t="s">
        <v>274</v>
      </c>
      <c r="E13" s="209" t="s">
        <v>275</v>
      </c>
      <c r="F13" s="209" t="s">
        <v>276</v>
      </c>
      <c r="G13" s="210" t="s">
        <v>277</v>
      </c>
      <c r="H13" s="209" t="s">
        <v>237</v>
      </c>
      <c r="I13" s="209" t="s">
        <v>278</v>
      </c>
      <c r="J13" s="209" t="s">
        <v>279</v>
      </c>
      <c r="K13" s="209" t="s">
        <v>237</v>
      </c>
      <c r="L13" s="209" t="s">
        <v>237</v>
      </c>
      <c r="M13" s="209" t="s">
        <v>237</v>
      </c>
      <c r="N13" s="209" t="s">
        <v>237</v>
      </c>
      <c r="O13" s="209" t="s">
        <v>255</v>
      </c>
    </row>
    <row r="14" spans="1:16">
      <c r="A14" s="209" t="s">
        <v>280</v>
      </c>
      <c r="B14" s="209" t="s">
        <v>281</v>
      </c>
      <c r="C14" s="209" t="s">
        <v>280</v>
      </c>
      <c r="D14" s="209" t="s">
        <v>282</v>
      </c>
      <c r="E14" s="209" t="s">
        <v>283</v>
      </c>
      <c r="F14" s="209"/>
      <c r="G14" s="210" t="s">
        <v>284</v>
      </c>
      <c r="H14" s="209" t="s">
        <v>237</v>
      </c>
      <c r="I14" s="209" t="s">
        <v>285</v>
      </c>
      <c r="J14" s="209" t="s">
        <v>283</v>
      </c>
      <c r="K14" s="209" t="s">
        <v>237</v>
      </c>
      <c r="L14" s="209" t="s">
        <v>237</v>
      </c>
      <c r="M14" s="209" t="s">
        <v>237</v>
      </c>
      <c r="N14" s="209" t="s">
        <v>237</v>
      </c>
      <c r="O14" s="209"/>
      <c r="P14" s="209" t="s">
        <v>255</v>
      </c>
    </row>
    <row r="15" spans="1:16">
      <c r="A15" s="209" t="s">
        <v>286</v>
      </c>
      <c r="B15" s="209" t="s">
        <v>287</v>
      </c>
      <c r="C15" s="209" t="s">
        <v>286</v>
      </c>
      <c r="D15" s="209" t="s">
        <v>288</v>
      </c>
      <c r="E15" s="209" t="s">
        <v>237</v>
      </c>
      <c r="F15" s="209" t="s">
        <v>237</v>
      </c>
      <c r="G15" s="210" t="s">
        <v>289</v>
      </c>
      <c r="H15" s="209" t="s">
        <v>237</v>
      </c>
      <c r="I15" s="209" t="s">
        <v>290</v>
      </c>
      <c r="J15" s="209" t="s">
        <v>291</v>
      </c>
      <c r="K15" s="209" t="s">
        <v>237</v>
      </c>
      <c r="L15" s="209" t="s">
        <v>237</v>
      </c>
      <c r="M15" s="209" t="s">
        <v>237</v>
      </c>
      <c r="N15" s="209" t="s">
        <v>237</v>
      </c>
      <c r="O15" s="209"/>
    </row>
    <row r="16" spans="1:16">
      <c r="A16" s="209" t="s">
        <v>292</v>
      </c>
      <c r="B16" s="209" t="s">
        <v>2209</v>
      </c>
      <c r="C16" s="209" t="s">
        <v>292</v>
      </c>
      <c r="D16" s="209" t="s">
        <v>293</v>
      </c>
      <c r="E16" s="209" t="s">
        <v>294</v>
      </c>
      <c r="F16" s="209" t="s">
        <v>294</v>
      </c>
      <c r="G16" s="209" t="s">
        <v>295</v>
      </c>
      <c r="H16" s="209" t="s">
        <v>237</v>
      </c>
      <c r="I16" s="209" t="s">
        <v>296</v>
      </c>
      <c r="J16" s="209" t="s">
        <v>237</v>
      </c>
      <c r="K16" s="209" t="s">
        <v>237</v>
      </c>
      <c r="L16" s="209" t="s">
        <v>237</v>
      </c>
      <c r="M16" s="209" t="s">
        <v>237</v>
      </c>
      <c r="N16" s="209" t="s">
        <v>237</v>
      </c>
      <c r="O16" s="209"/>
    </row>
    <row r="17" spans="1:16">
      <c r="A17" s="209" t="s">
        <v>297</v>
      </c>
      <c r="B17" s="209" t="s">
        <v>298</v>
      </c>
      <c r="C17" s="209" t="s">
        <v>297</v>
      </c>
      <c r="D17" s="209" t="s">
        <v>299</v>
      </c>
      <c r="E17" s="209" t="s">
        <v>300</v>
      </c>
      <c r="F17" s="209" t="s">
        <v>300</v>
      </c>
      <c r="G17" s="210" t="s">
        <v>301</v>
      </c>
      <c r="H17" s="209" t="s">
        <v>237</v>
      </c>
      <c r="I17" s="209" t="s">
        <v>302</v>
      </c>
      <c r="J17" s="209" t="s">
        <v>303</v>
      </c>
      <c r="K17" s="209" t="s">
        <v>237</v>
      </c>
      <c r="L17" s="209" t="s">
        <v>237</v>
      </c>
      <c r="M17" s="209" t="s">
        <v>237</v>
      </c>
      <c r="N17" s="209" t="s">
        <v>237</v>
      </c>
      <c r="O17" s="209"/>
      <c r="P17" s="209" t="s">
        <v>255</v>
      </c>
    </row>
    <row r="18" spans="1:16">
      <c r="A18" s="209" t="s">
        <v>304</v>
      </c>
      <c r="B18" s="209" t="s">
        <v>305</v>
      </c>
      <c r="C18" s="209" t="s">
        <v>304</v>
      </c>
      <c r="D18" s="209" t="s">
        <v>306</v>
      </c>
      <c r="E18" s="209" t="s">
        <v>307</v>
      </c>
      <c r="F18" s="209" t="s">
        <v>308</v>
      </c>
      <c r="G18" s="210" t="s">
        <v>309</v>
      </c>
      <c r="H18" s="209" t="s">
        <v>237</v>
      </c>
      <c r="I18" s="209" t="s">
        <v>310</v>
      </c>
      <c r="J18" s="209" t="s">
        <v>311</v>
      </c>
      <c r="K18" s="209" t="s">
        <v>312</v>
      </c>
      <c r="L18" s="209" t="s">
        <v>313</v>
      </c>
      <c r="M18" s="209" t="s">
        <v>237</v>
      </c>
      <c r="N18" s="209" t="s">
        <v>237</v>
      </c>
      <c r="O18" s="209" t="s">
        <v>255</v>
      </c>
    </row>
    <row r="19" spans="1:16">
      <c r="A19" s="209" t="s">
        <v>314</v>
      </c>
      <c r="B19" s="209" t="s">
        <v>315</v>
      </c>
      <c r="C19" s="209" t="s">
        <v>314</v>
      </c>
      <c r="D19" s="209" t="s">
        <v>316</v>
      </c>
      <c r="E19" s="209" t="s">
        <v>317</v>
      </c>
      <c r="F19" s="209" t="s">
        <v>317</v>
      </c>
      <c r="G19" s="210" t="s">
        <v>318</v>
      </c>
      <c r="H19" s="209" t="s">
        <v>237</v>
      </c>
      <c r="I19" s="209" t="s">
        <v>319</v>
      </c>
      <c r="J19" s="209" t="s">
        <v>320</v>
      </c>
      <c r="K19" s="209" t="s">
        <v>321</v>
      </c>
      <c r="L19" s="209" t="s">
        <v>322</v>
      </c>
      <c r="M19" s="209" t="s">
        <v>237</v>
      </c>
      <c r="N19" s="209" t="s">
        <v>237</v>
      </c>
      <c r="O19" s="209" t="s">
        <v>255</v>
      </c>
      <c r="P19" s="209" t="s">
        <v>255</v>
      </c>
    </row>
    <row r="20" spans="1:16">
      <c r="A20" s="209" t="s">
        <v>323</v>
      </c>
      <c r="B20" s="209" t="s">
        <v>324</v>
      </c>
      <c r="C20" s="209" t="s">
        <v>323</v>
      </c>
      <c r="D20" s="209" t="s">
        <v>325</v>
      </c>
      <c r="E20" s="209" t="s">
        <v>326</v>
      </c>
      <c r="F20" s="209" t="s">
        <v>327</v>
      </c>
      <c r="G20" s="209" t="s">
        <v>328</v>
      </c>
      <c r="H20" s="209" t="s">
        <v>237</v>
      </c>
      <c r="I20" s="209" t="s">
        <v>329</v>
      </c>
      <c r="J20" s="209" t="s">
        <v>330</v>
      </c>
      <c r="K20" s="209" t="s">
        <v>237</v>
      </c>
      <c r="L20" s="209" t="s">
        <v>237</v>
      </c>
      <c r="M20" s="209" t="s">
        <v>237</v>
      </c>
      <c r="N20" s="209" t="s">
        <v>237</v>
      </c>
      <c r="O20" s="209" t="s">
        <v>255</v>
      </c>
    </row>
    <row r="21" spans="1:16">
      <c r="A21" s="209" t="s">
        <v>331</v>
      </c>
      <c r="B21" s="209" t="s">
        <v>332</v>
      </c>
      <c r="C21" s="209" t="s">
        <v>331</v>
      </c>
      <c r="D21" s="209" t="s">
        <v>333</v>
      </c>
      <c r="E21" s="209" t="s">
        <v>237</v>
      </c>
      <c r="F21" s="209" t="s">
        <v>237</v>
      </c>
      <c r="G21" s="210" t="s">
        <v>334</v>
      </c>
      <c r="H21" s="209" t="s">
        <v>237</v>
      </c>
      <c r="I21" s="209" t="s">
        <v>335</v>
      </c>
      <c r="J21" s="209" t="s">
        <v>336</v>
      </c>
      <c r="K21" s="209" t="s">
        <v>237</v>
      </c>
      <c r="L21" s="209" t="s">
        <v>237</v>
      </c>
      <c r="M21" s="209" t="s">
        <v>237</v>
      </c>
      <c r="N21" s="209" t="s">
        <v>237</v>
      </c>
      <c r="O21" s="209"/>
    </row>
    <row r="22" spans="1:16">
      <c r="A22" s="209" t="s">
        <v>337</v>
      </c>
      <c r="B22" s="209" t="s">
        <v>338</v>
      </c>
      <c r="C22" s="209" t="s">
        <v>337</v>
      </c>
      <c r="D22" s="209" t="s">
        <v>339</v>
      </c>
      <c r="E22" s="209" t="s">
        <v>340</v>
      </c>
      <c r="F22" s="209" t="s">
        <v>340</v>
      </c>
      <c r="G22" s="210" t="s">
        <v>341</v>
      </c>
      <c r="H22" s="209" t="s">
        <v>237</v>
      </c>
      <c r="I22" s="209" t="s">
        <v>342</v>
      </c>
      <c r="J22" s="209" t="s">
        <v>343</v>
      </c>
      <c r="K22" s="209" t="s">
        <v>237</v>
      </c>
      <c r="L22" s="209" t="s">
        <v>237</v>
      </c>
      <c r="M22" s="209" t="s">
        <v>237</v>
      </c>
      <c r="N22" s="209" t="s">
        <v>237</v>
      </c>
      <c r="O22" s="209"/>
    </row>
    <row r="23" spans="1:16">
      <c r="A23" s="209" t="s">
        <v>344</v>
      </c>
      <c r="B23" s="209" t="s">
        <v>345</v>
      </c>
      <c r="C23" s="209" t="s">
        <v>344</v>
      </c>
      <c r="D23" s="209" t="s">
        <v>346</v>
      </c>
      <c r="E23" s="209" t="s">
        <v>347</v>
      </c>
      <c r="F23" s="209" t="s">
        <v>347</v>
      </c>
      <c r="G23" s="210" t="s">
        <v>348</v>
      </c>
      <c r="H23" s="209" t="s">
        <v>237</v>
      </c>
      <c r="I23" s="209" t="s">
        <v>349</v>
      </c>
      <c r="J23" s="209" t="s">
        <v>350</v>
      </c>
      <c r="K23" s="209" t="s">
        <v>351</v>
      </c>
      <c r="L23" s="209" t="s">
        <v>352</v>
      </c>
      <c r="M23" s="209" t="s">
        <v>237</v>
      </c>
      <c r="N23" s="209" t="s">
        <v>237</v>
      </c>
      <c r="O23" s="209"/>
    </row>
    <row r="24" spans="1:16">
      <c r="A24" s="209" t="s">
        <v>353</v>
      </c>
      <c r="B24" s="209" t="s">
        <v>354</v>
      </c>
      <c r="C24" s="209" t="s">
        <v>353</v>
      </c>
      <c r="D24" s="209" t="s">
        <v>355</v>
      </c>
      <c r="E24" s="209" t="s">
        <v>356</v>
      </c>
      <c r="F24" s="209" t="s">
        <v>357</v>
      </c>
      <c r="G24" s="209" t="s">
        <v>358</v>
      </c>
      <c r="H24" s="210" t="s">
        <v>359</v>
      </c>
      <c r="I24" s="209" t="s">
        <v>360</v>
      </c>
      <c r="J24" s="209" t="s">
        <v>361</v>
      </c>
      <c r="K24" s="209" t="s">
        <v>362</v>
      </c>
      <c r="L24" s="209" t="s">
        <v>363</v>
      </c>
      <c r="M24" s="209" t="s">
        <v>237</v>
      </c>
      <c r="N24" s="209" t="s">
        <v>237</v>
      </c>
      <c r="O24" s="209" t="s">
        <v>255</v>
      </c>
    </row>
    <row r="25" spans="1:16">
      <c r="A25" s="209" t="s">
        <v>364</v>
      </c>
      <c r="B25" s="209" t="s">
        <v>365</v>
      </c>
      <c r="C25" s="209" t="s">
        <v>364</v>
      </c>
      <c r="D25" s="209" t="s">
        <v>366</v>
      </c>
      <c r="E25" s="209" t="s">
        <v>367</v>
      </c>
      <c r="F25" s="209" t="s">
        <v>368</v>
      </c>
      <c r="G25" s="209" t="s">
        <v>369</v>
      </c>
      <c r="H25" s="209" t="s">
        <v>237</v>
      </c>
      <c r="I25" s="209" t="s">
        <v>370</v>
      </c>
      <c r="J25" s="209" t="s">
        <v>371</v>
      </c>
      <c r="K25" s="209" t="s">
        <v>372</v>
      </c>
      <c r="L25" s="209" t="s">
        <v>373</v>
      </c>
      <c r="M25" s="209" t="s">
        <v>237</v>
      </c>
      <c r="N25" s="209" t="s">
        <v>237</v>
      </c>
      <c r="O25" s="209"/>
    </row>
    <row r="26" spans="1:16">
      <c r="A26" s="209" t="s">
        <v>374</v>
      </c>
      <c r="B26" s="209" t="s">
        <v>375</v>
      </c>
      <c r="C26" s="209" t="s">
        <v>374</v>
      </c>
      <c r="D26" s="209" t="s">
        <v>376</v>
      </c>
      <c r="E26" s="209" t="s">
        <v>377</v>
      </c>
      <c r="F26" s="209" t="s">
        <v>378</v>
      </c>
      <c r="G26" s="210" t="s">
        <v>379</v>
      </c>
      <c r="H26" s="209" t="s">
        <v>237</v>
      </c>
      <c r="I26" s="209" t="s">
        <v>380</v>
      </c>
      <c r="J26" s="209" t="s">
        <v>381</v>
      </c>
      <c r="K26" s="209" t="s">
        <v>237</v>
      </c>
      <c r="L26" s="209" t="s">
        <v>237</v>
      </c>
      <c r="M26" s="209" t="s">
        <v>237</v>
      </c>
      <c r="N26" s="209" t="s">
        <v>237</v>
      </c>
      <c r="O26" s="209" t="s">
        <v>255</v>
      </c>
    </row>
    <row r="27" spans="1:16">
      <c r="A27" s="209" t="s">
        <v>382</v>
      </c>
      <c r="B27" s="209" t="s">
        <v>383</v>
      </c>
      <c r="C27" s="209" t="s">
        <v>382</v>
      </c>
      <c r="D27" s="209" t="s">
        <v>384</v>
      </c>
      <c r="E27" s="209" t="s">
        <v>385</v>
      </c>
      <c r="F27" s="209" t="s">
        <v>385</v>
      </c>
      <c r="G27" s="209" t="s">
        <v>386</v>
      </c>
      <c r="H27" s="209" t="s">
        <v>237</v>
      </c>
      <c r="I27" s="209" t="s">
        <v>387</v>
      </c>
      <c r="J27" s="209" t="s">
        <v>388</v>
      </c>
      <c r="K27" s="209" t="s">
        <v>237</v>
      </c>
      <c r="L27" s="209" t="s">
        <v>237</v>
      </c>
      <c r="M27" s="209" t="s">
        <v>237</v>
      </c>
      <c r="N27" s="209" t="s">
        <v>237</v>
      </c>
      <c r="O27" s="209" t="s">
        <v>255</v>
      </c>
    </row>
    <row r="28" spans="1:16">
      <c r="A28" s="209" t="s">
        <v>389</v>
      </c>
      <c r="B28" s="209" t="s">
        <v>390</v>
      </c>
      <c r="C28" s="209" t="s">
        <v>389</v>
      </c>
      <c r="D28" s="209" t="s">
        <v>391</v>
      </c>
      <c r="E28" s="209" t="s">
        <v>392</v>
      </c>
      <c r="F28" s="209" t="s">
        <v>393</v>
      </c>
      <c r="G28" s="209" t="s">
        <v>394</v>
      </c>
      <c r="H28" s="209" t="s">
        <v>237</v>
      </c>
      <c r="I28" s="209" t="s">
        <v>395</v>
      </c>
      <c r="J28" s="209" t="s">
        <v>396</v>
      </c>
      <c r="K28" s="209" t="s">
        <v>237</v>
      </c>
      <c r="L28" s="209" t="s">
        <v>237</v>
      </c>
      <c r="M28" s="209" t="s">
        <v>237</v>
      </c>
      <c r="N28" s="209" t="s">
        <v>237</v>
      </c>
      <c r="O28" s="209"/>
    </row>
    <row r="29" spans="1:16">
      <c r="A29" s="209" t="s">
        <v>397</v>
      </c>
      <c r="B29" s="209" t="s">
        <v>398</v>
      </c>
      <c r="C29" s="209" t="s">
        <v>397</v>
      </c>
      <c r="D29" s="209" t="s">
        <v>399</v>
      </c>
      <c r="E29" s="209" t="s">
        <v>400</v>
      </c>
      <c r="F29" s="209" t="s">
        <v>400</v>
      </c>
      <c r="G29" s="209" t="s">
        <v>401</v>
      </c>
      <c r="H29" s="209" t="s">
        <v>237</v>
      </c>
      <c r="I29" s="209" t="s">
        <v>402</v>
      </c>
      <c r="J29" s="209" t="s">
        <v>403</v>
      </c>
      <c r="K29" s="209" t="s">
        <v>404</v>
      </c>
      <c r="L29" s="209" t="s">
        <v>405</v>
      </c>
      <c r="M29" s="209" t="s">
        <v>237</v>
      </c>
      <c r="N29" s="209" t="s">
        <v>237</v>
      </c>
      <c r="O29" s="209"/>
    </row>
    <row r="30" spans="1:16">
      <c r="A30" s="209" t="s">
        <v>406</v>
      </c>
      <c r="B30" s="209" t="s">
        <v>407</v>
      </c>
      <c r="C30" s="209" t="s">
        <v>406</v>
      </c>
      <c r="D30" s="209" t="s">
        <v>408</v>
      </c>
      <c r="E30" s="209" t="s">
        <v>409</v>
      </c>
      <c r="F30" s="209" t="s">
        <v>409</v>
      </c>
      <c r="G30" s="210" t="s">
        <v>410</v>
      </c>
      <c r="H30" s="209" t="s">
        <v>237</v>
      </c>
      <c r="I30" s="209" t="s">
        <v>411</v>
      </c>
      <c r="J30" s="209" t="s">
        <v>412</v>
      </c>
      <c r="K30" s="209" t="s">
        <v>413</v>
      </c>
      <c r="L30" s="209" t="s">
        <v>414</v>
      </c>
      <c r="M30" s="209" t="s">
        <v>415</v>
      </c>
      <c r="N30" s="209" t="s">
        <v>237</v>
      </c>
      <c r="O30" s="209" t="s">
        <v>255</v>
      </c>
      <c r="P30" s="209" t="s">
        <v>255</v>
      </c>
    </row>
    <row r="31" spans="1:16">
      <c r="A31" s="209" t="s">
        <v>416</v>
      </c>
      <c r="B31" s="209" t="s">
        <v>417</v>
      </c>
      <c r="C31" s="209" t="s">
        <v>416</v>
      </c>
      <c r="D31" s="209" t="s">
        <v>418</v>
      </c>
      <c r="E31" s="209" t="s">
        <v>419</v>
      </c>
      <c r="F31" s="209" t="s">
        <v>237</v>
      </c>
      <c r="G31" s="210" t="s">
        <v>420</v>
      </c>
      <c r="H31" s="210" t="s">
        <v>421</v>
      </c>
      <c r="I31" s="209" t="s">
        <v>422</v>
      </c>
      <c r="J31" s="209" t="s">
        <v>419</v>
      </c>
      <c r="K31" s="209" t="s">
        <v>237</v>
      </c>
      <c r="L31" s="209" t="s">
        <v>237</v>
      </c>
      <c r="M31" s="209" t="s">
        <v>237</v>
      </c>
      <c r="N31" s="209" t="s">
        <v>237</v>
      </c>
      <c r="O31" s="209"/>
    </row>
    <row r="32" spans="1:16">
      <c r="A32" s="209" t="s">
        <v>423</v>
      </c>
      <c r="B32" s="209" t="s">
        <v>424</v>
      </c>
      <c r="C32" s="209" t="s">
        <v>423</v>
      </c>
      <c r="D32" s="209" t="s">
        <v>425</v>
      </c>
      <c r="E32" s="209" t="s">
        <v>426</v>
      </c>
      <c r="F32" s="209" t="s">
        <v>427</v>
      </c>
      <c r="G32" s="210" t="s">
        <v>428</v>
      </c>
      <c r="H32" s="209" t="s">
        <v>237</v>
      </c>
      <c r="I32" s="209" t="s">
        <v>429</v>
      </c>
      <c r="J32" s="209" t="s">
        <v>430</v>
      </c>
      <c r="K32" s="209" t="s">
        <v>431</v>
      </c>
      <c r="L32" s="209" t="s">
        <v>432</v>
      </c>
      <c r="M32" s="209" t="s">
        <v>237</v>
      </c>
      <c r="N32" s="209" t="s">
        <v>237</v>
      </c>
      <c r="O32" s="209"/>
    </row>
    <row r="33" spans="1:16">
      <c r="A33" s="209" t="s">
        <v>433</v>
      </c>
      <c r="B33" s="209" t="s">
        <v>434</v>
      </c>
      <c r="C33" s="209" t="s">
        <v>433</v>
      </c>
      <c r="D33" s="209" t="s">
        <v>435</v>
      </c>
      <c r="E33" s="209" t="s">
        <v>436</v>
      </c>
      <c r="F33" s="209" t="s">
        <v>436</v>
      </c>
      <c r="G33" s="209" t="s">
        <v>437</v>
      </c>
      <c r="H33" s="210" t="s">
        <v>438</v>
      </c>
      <c r="I33" s="209" t="s">
        <v>439</v>
      </c>
      <c r="J33" s="209" t="s">
        <v>440</v>
      </c>
      <c r="K33" s="209" t="s">
        <v>237</v>
      </c>
      <c r="L33" s="209" t="s">
        <v>237</v>
      </c>
      <c r="M33" s="209" t="s">
        <v>237</v>
      </c>
      <c r="N33" s="209" t="s">
        <v>237</v>
      </c>
      <c r="O33" s="209" t="s">
        <v>255</v>
      </c>
    </row>
    <row r="34" spans="1:16">
      <c r="A34" s="209" t="s">
        <v>441</v>
      </c>
      <c r="B34" s="209" t="s">
        <v>442</v>
      </c>
      <c r="C34" s="209" t="s">
        <v>441</v>
      </c>
      <c r="D34" s="209" t="s">
        <v>443</v>
      </c>
      <c r="E34" s="209" t="s">
        <v>444</v>
      </c>
      <c r="F34" s="209" t="s">
        <v>237</v>
      </c>
      <c r="G34" s="210" t="s">
        <v>445</v>
      </c>
      <c r="H34" s="209" t="s">
        <v>237</v>
      </c>
      <c r="I34" s="209" t="s">
        <v>446</v>
      </c>
      <c r="J34" s="209" t="s">
        <v>444</v>
      </c>
      <c r="K34" s="209" t="s">
        <v>447</v>
      </c>
      <c r="L34" s="209" t="s">
        <v>448</v>
      </c>
      <c r="M34" s="209" t="s">
        <v>237</v>
      </c>
      <c r="N34" s="209" t="s">
        <v>237</v>
      </c>
      <c r="O34" s="209"/>
    </row>
    <row r="35" spans="1:16">
      <c r="A35" s="209" t="s">
        <v>449</v>
      </c>
      <c r="B35" s="209" t="s">
        <v>450</v>
      </c>
      <c r="C35" s="209" t="s">
        <v>451</v>
      </c>
      <c r="D35" s="209" t="s">
        <v>452</v>
      </c>
      <c r="E35" s="209" t="s">
        <v>453</v>
      </c>
      <c r="F35" s="209" t="s">
        <v>237</v>
      </c>
      <c r="G35" s="210" t="s">
        <v>454</v>
      </c>
      <c r="H35" s="209" t="s">
        <v>237</v>
      </c>
      <c r="I35" s="209" t="s">
        <v>455</v>
      </c>
      <c r="J35" s="209" t="s">
        <v>456</v>
      </c>
      <c r="K35" s="209" t="s">
        <v>457</v>
      </c>
      <c r="L35" s="209" t="s">
        <v>458</v>
      </c>
      <c r="M35" s="209" t="s">
        <v>237</v>
      </c>
      <c r="N35" s="209" t="s">
        <v>237</v>
      </c>
      <c r="O35" s="209"/>
    </row>
    <row r="36" spans="1:16">
      <c r="A36" s="209" t="s">
        <v>459</v>
      </c>
      <c r="B36" s="209" t="s">
        <v>460</v>
      </c>
      <c r="C36" s="209" t="s">
        <v>459</v>
      </c>
      <c r="D36" s="209" t="s">
        <v>461</v>
      </c>
      <c r="E36" s="209" t="s">
        <v>462</v>
      </c>
      <c r="F36" s="209" t="s">
        <v>463</v>
      </c>
      <c r="G36" s="209" t="s">
        <v>464</v>
      </c>
      <c r="H36" s="209" t="s">
        <v>237</v>
      </c>
      <c r="I36" s="209" t="s">
        <v>465</v>
      </c>
      <c r="J36" s="209" t="s">
        <v>466</v>
      </c>
      <c r="K36" s="209" t="s">
        <v>237</v>
      </c>
      <c r="L36" s="209" t="s">
        <v>237</v>
      </c>
      <c r="M36" s="209" t="s">
        <v>237</v>
      </c>
      <c r="N36" s="209" t="s">
        <v>237</v>
      </c>
      <c r="O36" s="209"/>
    </row>
    <row r="37" spans="1:16">
      <c r="A37" s="209" t="s">
        <v>467</v>
      </c>
      <c r="B37" s="209" t="s">
        <v>468</v>
      </c>
      <c r="C37" s="209" t="s">
        <v>467</v>
      </c>
      <c r="D37" s="209" t="s">
        <v>469</v>
      </c>
      <c r="E37" s="209" t="s">
        <v>470</v>
      </c>
      <c r="F37" s="209" t="s">
        <v>471</v>
      </c>
      <c r="G37" s="209" t="s">
        <v>472</v>
      </c>
      <c r="H37" s="209" t="s">
        <v>237</v>
      </c>
      <c r="I37" s="209" t="s">
        <v>473</v>
      </c>
      <c r="J37" s="209" t="s">
        <v>474</v>
      </c>
      <c r="K37" s="209" t="s">
        <v>475</v>
      </c>
      <c r="L37" s="209" t="s">
        <v>476</v>
      </c>
      <c r="M37" s="209" t="s">
        <v>237</v>
      </c>
      <c r="N37" s="209" t="s">
        <v>237</v>
      </c>
      <c r="O37" s="209"/>
    </row>
    <row r="38" spans="1:16">
      <c r="A38" s="209" t="s">
        <v>477</v>
      </c>
      <c r="B38" s="209" t="s">
        <v>478</v>
      </c>
      <c r="C38" s="209" t="s">
        <v>477</v>
      </c>
      <c r="D38" s="209" t="s">
        <v>479</v>
      </c>
      <c r="E38" s="209" t="s">
        <v>480</v>
      </c>
      <c r="F38" s="209" t="s">
        <v>480</v>
      </c>
      <c r="G38" s="209" t="s">
        <v>481</v>
      </c>
      <c r="H38" s="209" t="s">
        <v>237</v>
      </c>
      <c r="I38" s="209" t="s">
        <v>482</v>
      </c>
      <c r="J38" s="209" t="s">
        <v>483</v>
      </c>
      <c r="K38" s="209" t="s">
        <v>237</v>
      </c>
      <c r="L38" s="209" t="s">
        <v>237</v>
      </c>
      <c r="M38" s="209" t="s">
        <v>237</v>
      </c>
      <c r="N38" s="209" t="s">
        <v>237</v>
      </c>
      <c r="O38" s="209"/>
    </row>
    <row r="39" spans="1:16">
      <c r="A39" s="209" t="s">
        <v>484</v>
      </c>
      <c r="B39" s="209" t="s">
        <v>485</v>
      </c>
      <c r="C39" s="209" t="s">
        <v>484</v>
      </c>
      <c r="D39" s="209" t="s">
        <v>486</v>
      </c>
      <c r="E39" s="209" t="s">
        <v>487</v>
      </c>
      <c r="F39" s="209" t="s">
        <v>488</v>
      </c>
      <c r="G39" s="209" t="s">
        <v>489</v>
      </c>
      <c r="H39" s="209" t="s">
        <v>237</v>
      </c>
      <c r="I39" s="209" t="s">
        <v>490</v>
      </c>
      <c r="J39" s="209" t="s">
        <v>487</v>
      </c>
      <c r="K39" s="209" t="s">
        <v>237</v>
      </c>
      <c r="L39" s="209" t="s">
        <v>237</v>
      </c>
      <c r="M39" s="209" t="s">
        <v>237</v>
      </c>
      <c r="N39" s="209" t="s">
        <v>237</v>
      </c>
      <c r="O39" s="209"/>
    </row>
    <row r="40" spans="1:16">
      <c r="A40" s="209" t="s">
        <v>491</v>
      </c>
      <c r="B40" s="209" t="s">
        <v>492</v>
      </c>
      <c r="C40" s="209" t="s">
        <v>491</v>
      </c>
      <c r="D40" s="209" t="s">
        <v>493</v>
      </c>
      <c r="E40" s="209" t="s">
        <v>494</v>
      </c>
      <c r="F40" s="209" t="s">
        <v>495</v>
      </c>
      <c r="G40" s="209" t="s">
        <v>496</v>
      </c>
      <c r="H40" s="209" t="s">
        <v>237</v>
      </c>
      <c r="I40" s="209" t="s">
        <v>497</v>
      </c>
      <c r="J40" s="209" t="s">
        <v>498</v>
      </c>
      <c r="K40" s="209" t="s">
        <v>499</v>
      </c>
      <c r="L40" s="209" t="s">
        <v>500</v>
      </c>
      <c r="M40" s="209" t="s">
        <v>237</v>
      </c>
      <c r="N40" s="209" t="s">
        <v>237</v>
      </c>
      <c r="O40" s="209"/>
    </row>
    <row r="41" spans="1:16">
      <c r="A41" s="209" t="s">
        <v>501</v>
      </c>
      <c r="B41" s="209" t="s">
        <v>502</v>
      </c>
      <c r="C41" s="209" t="s">
        <v>501</v>
      </c>
      <c r="D41" s="209" t="s">
        <v>503</v>
      </c>
      <c r="E41" s="209" t="s">
        <v>504</v>
      </c>
      <c r="F41" s="209" t="s">
        <v>505</v>
      </c>
      <c r="G41" s="209" t="s">
        <v>506</v>
      </c>
      <c r="H41" s="209" t="s">
        <v>237</v>
      </c>
      <c r="I41" s="209" t="s">
        <v>507</v>
      </c>
      <c r="J41" s="209" t="s">
        <v>504</v>
      </c>
      <c r="K41" s="209" t="s">
        <v>508</v>
      </c>
      <c r="L41" s="209" t="s">
        <v>509</v>
      </c>
      <c r="M41" s="209" t="s">
        <v>237</v>
      </c>
      <c r="N41" s="209" t="s">
        <v>237</v>
      </c>
      <c r="O41" s="209"/>
    </row>
    <row r="42" spans="1:16">
      <c r="A42" s="209" t="s">
        <v>510</v>
      </c>
      <c r="B42" s="209" t="s">
        <v>511</v>
      </c>
      <c r="C42" s="209" t="s">
        <v>510</v>
      </c>
      <c r="D42" s="209" t="s">
        <v>512</v>
      </c>
      <c r="E42" s="209" t="s">
        <v>513</v>
      </c>
      <c r="F42" s="209" t="s">
        <v>513</v>
      </c>
      <c r="G42" s="210" t="s">
        <v>514</v>
      </c>
      <c r="H42" s="209" t="s">
        <v>515</v>
      </c>
      <c r="I42" s="209" t="s">
        <v>516</v>
      </c>
      <c r="J42" s="209" t="s">
        <v>517</v>
      </c>
      <c r="K42" s="209" t="s">
        <v>237</v>
      </c>
      <c r="L42" s="209" t="s">
        <v>237</v>
      </c>
      <c r="M42" s="209" t="s">
        <v>237</v>
      </c>
      <c r="N42" s="209" t="s">
        <v>237</v>
      </c>
      <c r="O42" s="209"/>
      <c r="P42" s="24"/>
    </row>
    <row r="43" spans="1:16">
      <c r="A43" s="209" t="s">
        <v>518</v>
      </c>
      <c r="B43" s="209" t="s">
        <v>519</v>
      </c>
      <c r="C43" s="209" t="s">
        <v>518</v>
      </c>
      <c r="D43" s="209" t="s">
        <v>520</v>
      </c>
      <c r="E43" s="209" t="s">
        <v>521</v>
      </c>
      <c r="F43" s="209" t="s">
        <v>237</v>
      </c>
      <c r="G43" s="210" t="s">
        <v>522</v>
      </c>
      <c r="H43" s="209" t="s">
        <v>237</v>
      </c>
      <c r="I43" s="209" t="s">
        <v>523</v>
      </c>
      <c r="J43" s="209" t="s">
        <v>521</v>
      </c>
      <c r="K43" s="209" t="s">
        <v>237</v>
      </c>
      <c r="L43" s="209" t="s">
        <v>237</v>
      </c>
      <c r="M43" s="209" t="s">
        <v>237</v>
      </c>
      <c r="N43" s="209" t="s">
        <v>237</v>
      </c>
      <c r="O43" s="209"/>
    </row>
    <row r="44" spans="1:16">
      <c r="A44" s="209" t="s">
        <v>524</v>
      </c>
      <c r="B44" s="209" t="s">
        <v>525</v>
      </c>
      <c r="C44" s="209" t="s">
        <v>524</v>
      </c>
      <c r="D44" s="209" t="s">
        <v>526</v>
      </c>
      <c r="E44" s="209" t="s">
        <v>527</v>
      </c>
      <c r="F44" s="209" t="s">
        <v>527</v>
      </c>
      <c r="G44" s="209" t="s">
        <v>528</v>
      </c>
      <c r="H44" s="209" t="s">
        <v>237</v>
      </c>
      <c r="I44" s="209" t="s">
        <v>529</v>
      </c>
      <c r="J44" s="209" t="s">
        <v>530</v>
      </c>
      <c r="K44" s="209" t="s">
        <v>531</v>
      </c>
      <c r="L44" s="209" t="s">
        <v>532</v>
      </c>
      <c r="M44" s="209" t="s">
        <v>237</v>
      </c>
      <c r="N44" s="209" t="s">
        <v>237</v>
      </c>
      <c r="O44" s="209"/>
    </row>
    <row r="45" spans="1:16">
      <c r="A45" s="209" t="s">
        <v>533</v>
      </c>
      <c r="B45" s="209" t="s">
        <v>534</v>
      </c>
      <c r="C45" s="209" t="s">
        <v>533</v>
      </c>
      <c r="D45" s="209" t="s">
        <v>535</v>
      </c>
      <c r="E45" s="209" t="s">
        <v>536</v>
      </c>
      <c r="F45" s="209" t="s">
        <v>537</v>
      </c>
      <c r="G45" s="210" t="s">
        <v>538</v>
      </c>
      <c r="H45" s="209" t="s">
        <v>237</v>
      </c>
      <c r="I45" s="209" t="s">
        <v>539</v>
      </c>
      <c r="J45" s="209" t="s">
        <v>540</v>
      </c>
      <c r="K45" s="209" t="s">
        <v>541</v>
      </c>
      <c r="L45" s="209" t="s">
        <v>542</v>
      </c>
      <c r="M45" s="209" t="s">
        <v>237</v>
      </c>
      <c r="N45" s="209" t="s">
        <v>237</v>
      </c>
      <c r="O45" s="209" t="s">
        <v>255</v>
      </c>
      <c r="P45" s="209" t="s">
        <v>255</v>
      </c>
    </row>
    <row r="46" spans="1:16">
      <c r="A46" s="209" t="s">
        <v>543</v>
      </c>
      <c r="B46" s="209" t="s">
        <v>544</v>
      </c>
      <c r="C46" s="209" t="s">
        <v>543</v>
      </c>
      <c r="D46" s="209" t="s">
        <v>545</v>
      </c>
      <c r="E46" s="209" t="s">
        <v>546</v>
      </c>
      <c r="F46" s="209" t="s">
        <v>547</v>
      </c>
      <c r="G46" s="210" t="s">
        <v>548</v>
      </c>
      <c r="H46" s="209" t="s">
        <v>237</v>
      </c>
      <c r="I46" s="209" t="s">
        <v>549</v>
      </c>
      <c r="J46" s="209" t="s">
        <v>550</v>
      </c>
      <c r="K46" s="209" t="s">
        <v>551</v>
      </c>
      <c r="L46" s="209" t="s">
        <v>552</v>
      </c>
      <c r="M46" s="209" t="s">
        <v>237</v>
      </c>
      <c r="N46" s="209" t="s">
        <v>237</v>
      </c>
      <c r="O46" s="209"/>
      <c r="P46" s="209" t="s">
        <v>255</v>
      </c>
    </row>
    <row r="47" spans="1:16">
      <c r="A47" s="209" t="s">
        <v>553</v>
      </c>
      <c r="B47" s="209" t="s">
        <v>554</v>
      </c>
      <c r="C47" s="209" t="s">
        <v>553</v>
      </c>
      <c r="D47" s="209" t="s">
        <v>555</v>
      </c>
      <c r="E47" s="209" t="s">
        <v>556</v>
      </c>
      <c r="F47" s="209" t="s">
        <v>556</v>
      </c>
      <c r="G47" s="210" t="s">
        <v>557</v>
      </c>
      <c r="H47" s="209" t="s">
        <v>237</v>
      </c>
      <c r="I47" s="209" t="s">
        <v>558</v>
      </c>
      <c r="J47" s="209" t="s">
        <v>559</v>
      </c>
      <c r="K47" s="209" t="s">
        <v>237</v>
      </c>
      <c r="L47" s="209" t="s">
        <v>237</v>
      </c>
      <c r="M47" s="209" t="s">
        <v>237</v>
      </c>
      <c r="N47" s="209" t="s">
        <v>237</v>
      </c>
      <c r="O47" s="209"/>
    </row>
    <row r="48" spans="1:16">
      <c r="A48" s="209" t="s">
        <v>560</v>
      </c>
      <c r="B48" s="209" t="s">
        <v>561</v>
      </c>
      <c r="C48" s="209" t="s">
        <v>560</v>
      </c>
      <c r="D48" s="209" t="s">
        <v>562</v>
      </c>
      <c r="E48" s="209" t="s">
        <v>563</v>
      </c>
      <c r="F48" s="209" t="s">
        <v>564</v>
      </c>
      <c r="G48" s="209" t="s">
        <v>565</v>
      </c>
      <c r="H48" s="209" t="s">
        <v>237</v>
      </c>
      <c r="I48" s="209" t="s">
        <v>566</v>
      </c>
      <c r="J48" s="209" t="s">
        <v>567</v>
      </c>
      <c r="K48" s="209" t="s">
        <v>237</v>
      </c>
      <c r="L48" s="209" t="s">
        <v>237</v>
      </c>
      <c r="M48" s="209" t="s">
        <v>237</v>
      </c>
      <c r="N48" s="209" t="s">
        <v>237</v>
      </c>
      <c r="O48" s="209"/>
    </row>
    <row r="49" spans="1:16">
      <c r="A49" s="209" t="s">
        <v>568</v>
      </c>
      <c r="B49" s="209" t="s">
        <v>569</v>
      </c>
      <c r="C49" s="209" t="s">
        <v>568</v>
      </c>
      <c r="D49" s="209" t="s">
        <v>570</v>
      </c>
      <c r="E49" s="209" t="s">
        <v>571</v>
      </c>
      <c r="F49" s="209" t="s">
        <v>572</v>
      </c>
      <c r="G49" s="210" t="s">
        <v>573</v>
      </c>
      <c r="H49" s="209" t="s">
        <v>237</v>
      </c>
      <c r="I49" s="209" t="s">
        <v>574</v>
      </c>
      <c r="J49" s="209" t="s">
        <v>575</v>
      </c>
      <c r="K49" s="209" t="s">
        <v>576</v>
      </c>
      <c r="L49" s="209" t="s">
        <v>577</v>
      </c>
      <c r="M49" s="209" t="s">
        <v>237</v>
      </c>
      <c r="N49" s="209" t="s">
        <v>237</v>
      </c>
      <c r="O49" s="209" t="s">
        <v>255</v>
      </c>
    </row>
    <row r="50" spans="1:16">
      <c r="A50" s="209" t="s">
        <v>578</v>
      </c>
      <c r="B50" s="209" t="s">
        <v>579</v>
      </c>
      <c r="C50" s="209" t="s">
        <v>578</v>
      </c>
      <c r="D50" s="209" t="s">
        <v>580</v>
      </c>
      <c r="E50" s="209" t="s">
        <v>581</v>
      </c>
      <c r="F50" s="209" t="s">
        <v>581</v>
      </c>
      <c r="G50" s="209" t="s">
        <v>582</v>
      </c>
      <c r="H50" s="209" t="s">
        <v>237</v>
      </c>
      <c r="I50" s="209" t="s">
        <v>583</v>
      </c>
      <c r="J50" s="209" t="s">
        <v>584</v>
      </c>
      <c r="K50" s="209" t="s">
        <v>585</v>
      </c>
      <c r="L50" s="209" t="s">
        <v>586</v>
      </c>
      <c r="M50" s="209" t="s">
        <v>237</v>
      </c>
      <c r="N50" s="209" t="s">
        <v>237</v>
      </c>
      <c r="O50" s="209"/>
    </row>
    <row r="51" spans="1:16">
      <c r="A51" s="209" t="s">
        <v>587</v>
      </c>
      <c r="B51" s="209" t="s">
        <v>588</v>
      </c>
      <c r="C51" s="209" t="s">
        <v>587</v>
      </c>
      <c r="D51" s="209" t="s">
        <v>589</v>
      </c>
      <c r="E51" s="209" t="s">
        <v>237</v>
      </c>
      <c r="F51" s="209" t="s">
        <v>237</v>
      </c>
      <c r="G51" s="210" t="s">
        <v>590</v>
      </c>
      <c r="H51" s="209" t="s">
        <v>237</v>
      </c>
      <c r="I51" s="209" t="s">
        <v>591</v>
      </c>
      <c r="J51" s="209" t="s">
        <v>592</v>
      </c>
      <c r="K51" s="209" t="s">
        <v>593</v>
      </c>
      <c r="L51" s="209" t="s">
        <v>237</v>
      </c>
      <c r="M51" s="209" t="s">
        <v>237</v>
      </c>
      <c r="N51" s="209" t="s">
        <v>237</v>
      </c>
      <c r="O51" s="209"/>
    </row>
    <row r="52" spans="1:16">
      <c r="A52" s="209" t="s">
        <v>594</v>
      </c>
      <c r="B52" s="209" t="s">
        <v>595</v>
      </c>
      <c r="C52" s="209" t="s">
        <v>594</v>
      </c>
      <c r="D52" s="209" t="s">
        <v>596</v>
      </c>
      <c r="E52" s="209" t="s">
        <v>597</v>
      </c>
      <c r="F52" s="209" t="s">
        <v>597</v>
      </c>
      <c r="G52" s="209" t="s">
        <v>598</v>
      </c>
      <c r="H52" s="209" t="s">
        <v>237</v>
      </c>
      <c r="I52" s="209" t="s">
        <v>599</v>
      </c>
      <c r="J52" s="209" t="s">
        <v>600</v>
      </c>
      <c r="K52" s="209" t="s">
        <v>601</v>
      </c>
      <c r="L52" s="209" t="s">
        <v>602</v>
      </c>
      <c r="M52" s="209" t="s">
        <v>237</v>
      </c>
      <c r="N52" s="209" t="s">
        <v>237</v>
      </c>
      <c r="O52" s="209"/>
    </row>
    <row r="53" spans="1:16">
      <c r="A53" s="209" t="s">
        <v>603</v>
      </c>
      <c r="B53" s="209" t="s">
        <v>604</v>
      </c>
      <c r="C53" s="209" t="s">
        <v>603</v>
      </c>
      <c r="D53" s="209" t="s">
        <v>605</v>
      </c>
      <c r="E53" s="209" t="s">
        <v>606</v>
      </c>
      <c r="F53" s="209"/>
      <c r="G53" s="209" t="s">
        <v>607</v>
      </c>
      <c r="H53" s="209" t="s">
        <v>237</v>
      </c>
      <c r="I53" s="209" t="s">
        <v>608</v>
      </c>
      <c r="J53" s="209" t="s">
        <v>606</v>
      </c>
      <c r="K53" s="209" t="s">
        <v>237</v>
      </c>
      <c r="L53" s="209" t="s">
        <v>237</v>
      </c>
      <c r="M53" s="209" t="s">
        <v>237</v>
      </c>
      <c r="N53" s="209" t="s">
        <v>237</v>
      </c>
      <c r="O53" s="209"/>
    </row>
    <row r="54" spans="1:16">
      <c r="A54" s="209" t="s">
        <v>609</v>
      </c>
      <c r="B54" s="209" t="s">
        <v>610</v>
      </c>
      <c r="C54" s="209" t="s">
        <v>609</v>
      </c>
      <c r="D54" s="209" t="s">
        <v>611</v>
      </c>
      <c r="E54" s="209" t="s">
        <v>612</v>
      </c>
      <c r="F54" s="209" t="s">
        <v>613</v>
      </c>
      <c r="G54" s="209" t="s">
        <v>614</v>
      </c>
      <c r="H54" s="209" t="s">
        <v>237</v>
      </c>
      <c r="I54" s="209" t="s">
        <v>615</v>
      </c>
      <c r="J54" s="209" t="s">
        <v>616</v>
      </c>
      <c r="K54" s="209" t="s">
        <v>237</v>
      </c>
      <c r="L54" s="209" t="s">
        <v>237</v>
      </c>
      <c r="M54" s="209" t="s">
        <v>237</v>
      </c>
      <c r="N54" s="209" t="s">
        <v>237</v>
      </c>
      <c r="O54" s="209" t="s">
        <v>255</v>
      </c>
      <c r="P54" s="209" t="s">
        <v>255</v>
      </c>
    </row>
    <row r="55" spans="1:16">
      <c r="A55" s="211" t="s">
        <v>617</v>
      </c>
      <c r="B55" s="211" t="s">
        <v>618</v>
      </c>
      <c r="C55" s="209" t="s">
        <v>617</v>
      </c>
      <c r="D55" s="209" t="s">
        <v>619</v>
      </c>
      <c r="E55" s="209" t="s">
        <v>620</v>
      </c>
      <c r="F55" s="209" t="s">
        <v>621</v>
      </c>
      <c r="G55" s="210" t="s">
        <v>622</v>
      </c>
      <c r="H55" s="209" t="s">
        <v>237</v>
      </c>
      <c r="I55" s="209" t="s">
        <v>623</v>
      </c>
      <c r="J55" s="209" t="s">
        <v>624</v>
      </c>
      <c r="K55" s="209" t="s">
        <v>625</v>
      </c>
      <c r="L55" s="209" t="s">
        <v>626</v>
      </c>
      <c r="M55" s="209" t="s">
        <v>237</v>
      </c>
      <c r="N55" s="209" t="s">
        <v>237</v>
      </c>
      <c r="O55" s="209" t="s">
        <v>255</v>
      </c>
    </row>
    <row r="56" spans="1:16">
      <c r="A56" s="211" t="s">
        <v>617</v>
      </c>
      <c r="B56" s="211" t="s">
        <v>627</v>
      </c>
      <c r="C56" s="209" t="s">
        <v>617</v>
      </c>
      <c r="D56" s="209" t="s">
        <v>628</v>
      </c>
      <c r="E56" s="209" t="s">
        <v>629</v>
      </c>
      <c r="F56" s="209" t="s">
        <v>629</v>
      </c>
      <c r="G56" s="209" t="s">
        <v>630</v>
      </c>
      <c r="H56" s="209" t="s">
        <v>237</v>
      </c>
      <c r="I56" s="209" t="s">
        <v>631</v>
      </c>
      <c r="J56" s="209" t="s">
        <v>632</v>
      </c>
      <c r="K56" s="209" t="s">
        <v>237</v>
      </c>
      <c r="L56" s="209" t="s">
        <v>237</v>
      </c>
      <c r="M56" s="209" t="s">
        <v>237</v>
      </c>
      <c r="N56" s="209" t="s">
        <v>237</v>
      </c>
      <c r="O56" s="209" t="s">
        <v>255</v>
      </c>
    </row>
    <row r="57" spans="1:16">
      <c r="A57" s="209" t="s">
        <v>633</v>
      </c>
      <c r="B57" s="209" t="s">
        <v>634</v>
      </c>
      <c r="C57" s="209" t="s">
        <v>633</v>
      </c>
      <c r="D57" s="209" t="s">
        <v>635</v>
      </c>
      <c r="E57" s="209" t="s">
        <v>636</v>
      </c>
      <c r="F57" s="209" t="s">
        <v>621</v>
      </c>
      <c r="G57" s="210" t="s">
        <v>637</v>
      </c>
      <c r="H57" s="209" t="s">
        <v>237</v>
      </c>
      <c r="I57" s="209" t="s">
        <v>638</v>
      </c>
      <c r="J57" s="209" t="s">
        <v>639</v>
      </c>
      <c r="K57" s="209" t="s">
        <v>640</v>
      </c>
      <c r="L57" s="209" t="s">
        <v>641</v>
      </c>
      <c r="M57" s="209" t="s">
        <v>642</v>
      </c>
      <c r="N57" s="209" t="s">
        <v>643</v>
      </c>
      <c r="O57" s="209"/>
    </row>
    <row r="58" spans="1:16">
      <c r="A58" s="209" t="s">
        <v>644</v>
      </c>
      <c r="B58" s="209" t="s">
        <v>645</v>
      </c>
      <c r="C58" s="209" t="s">
        <v>644</v>
      </c>
      <c r="D58" s="209" t="s">
        <v>646</v>
      </c>
      <c r="E58" s="209" t="s">
        <v>647</v>
      </c>
      <c r="F58" s="209" t="s">
        <v>237</v>
      </c>
      <c r="G58" s="209" t="s">
        <v>648</v>
      </c>
      <c r="H58" s="209" t="s">
        <v>237</v>
      </c>
      <c r="I58" s="209" t="s">
        <v>649</v>
      </c>
      <c r="J58" s="209" t="s">
        <v>647</v>
      </c>
      <c r="K58" s="209" t="s">
        <v>650</v>
      </c>
      <c r="L58" s="209" t="s">
        <v>651</v>
      </c>
      <c r="M58" s="209" t="s">
        <v>237</v>
      </c>
      <c r="N58" s="209" t="s">
        <v>237</v>
      </c>
      <c r="O58" s="209" t="s">
        <v>255</v>
      </c>
    </row>
    <row r="59" spans="1:16">
      <c r="A59" s="209" t="s">
        <v>652</v>
      </c>
      <c r="B59" s="209" t="s">
        <v>653</v>
      </c>
      <c r="C59" s="209" t="s">
        <v>652</v>
      </c>
      <c r="D59" s="209" t="s">
        <v>654</v>
      </c>
      <c r="E59" s="212" t="s">
        <v>655</v>
      </c>
      <c r="F59" s="212" t="s">
        <v>656</v>
      </c>
      <c r="G59" s="209" t="s">
        <v>657</v>
      </c>
      <c r="H59" s="209" t="s">
        <v>237</v>
      </c>
      <c r="I59" s="209" t="s">
        <v>658</v>
      </c>
      <c r="J59" s="209" t="s">
        <v>659</v>
      </c>
      <c r="K59" s="209" t="s">
        <v>660</v>
      </c>
      <c r="L59" s="209" t="s">
        <v>661</v>
      </c>
      <c r="M59" s="209" t="s">
        <v>237</v>
      </c>
      <c r="N59" s="209" t="s">
        <v>237</v>
      </c>
      <c r="O59" s="209"/>
    </row>
    <row r="60" spans="1:16">
      <c r="A60" s="209" t="s">
        <v>662</v>
      </c>
      <c r="B60" s="209" t="s">
        <v>663</v>
      </c>
      <c r="C60" s="209" t="s">
        <v>662</v>
      </c>
      <c r="D60" s="209" t="s">
        <v>664</v>
      </c>
      <c r="E60" s="209" t="s">
        <v>665</v>
      </c>
      <c r="F60" s="209" t="s">
        <v>237</v>
      </c>
      <c r="G60" s="209" t="s">
        <v>666</v>
      </c>
      <c r="H60" s="209" t="s">
        <v>237</v>
      </c>
      <c r="I60" s="209" t="s">
        <v>667</v>
      </c>
      <c r="J60" s="209" t="s">
        <v>665</v>
      </c>
      <c r="K60" s="209" t="s">
        <v>668</v>
      </c>
      <c r="L60" s="209" t="s">
        <v>669</v>
      </c>
      <c r="M60" s="209" t="s">
        <v>237</v>
      </c>
      <c r="N60" s="209" t="s">
        <v>237</v>
      </c>
      <c r="O60" s="209" t="s">
        <v>255</v>
      </c>
    </row>
    <row r="61" spans="1:16">
      <c r="A61" s="209" t="s">
        <v>670</v>
      </c>
      <c r="B61" s="209" t="s">
        <v>671</v>
      </c>
      <c r="C61" s="209" t="s">
        <v>670</v>
      </c>
      <c r="D61" s="209" t="s">
        <v>672</v>
      </c>
      <c r="E61" s="209" t="s">
        <v>673</v>
      </c>
      <c r="F61" s="209" t="s">
        <v>674</v>
      </c>
      <c r="G61" s="210" t="s">
        <v>675</v>
      </c>
      <c r="H61" s="209" t="s">
        <v>237</v>
      </c>
      <c r="I61" s="209" t="s">
        <v>676</v>
      </c>
      <c r="J61" s="209" t="s">
        <v>677</v>
      </c>
      <c r="K61" s="209" t="s">
        <v>678</v>
      </c>
      <c r="L61" s="209" t="s">
        <v>679</v>
      </c>
      <c r="M61" s="209" t="s">
        <v>237</v>
      </c>
      <c r="N61" s="209" t="s">
        <v>237</v>
      </c>
      <c r="O61" s="209" t="s">
        <v>255</v>
      </c>
    </row>
    <row r="62" spans="1:16">
      <c r="A62" s="209" t="s">
        <v>680</v>
      </c>
      <c r="B62" s="209" t="s">
        <v>681</v>
      </c>
      <c r="C62" s="209" t="s">
        <v>680</v>
      </c>
      <c r="D62" s="209" t="s">
        <v>682</v>
      </c>
      <c r="E62" s="209" t="s">
        <v>683</v>
      </c>
      <c r="F62" s="209" t="s">
        <v>684</v>
      </c>
      <c r="G62" s="210" t="s">
        <v>685</v>
      </c>
      <c r="H62" s="209" t="s">
        <v>237</v>
      </c>
      <c r="I62" s="209" t="s">
        <v>686</v>
      </c>
      <c r="J62" s="209" t="s">
        <v>687</v>
      </c>
      <c r="K62" s="209" t="s">
        <v>237</v>
      </c>
      <c r="L62" s="209" t="s">
        <v>237</v>
      </c>
      <c r="M62" s="209" t="s">
        <v>237</v>
      </c>
      <c r="N62" s="209" t="s">
        <v>237</v>
      </c>
      <c r="O62" s="209"/>
    </row>
    <row r="63" spans="1:16">
      <c r="A63" s="209" t="s">
        <v>688</v>
      </c>
      <c r="B63" s="209" t="s">
        <v>689</v>
      </c>
      <c r="C63" s="209" t="s">
        <v>688</v>
      </c>
      <c r="D63" s="209" t="s">
        <v>690</v>
      </c>
      <c r="E63" s="209" t="s">
        <v>691</v>
      </c>
      <c r="F63" s="209" t="s">
        <v>237</v>
      </c>
      <c r="G63" s="210" t="s">
        <v>692</v>
      </c>
      <c r="H63" s="209" t="s">
        <v>237</v>
      </c>
      <c r="I63" s="209" t="s">
        <v>693</v>
      </c>
      <c r="J63" s="209" t="s">
        <v>694</v>
      </c>
      <c r="K63" s="209" t="s">
        <v>695</v>
      </c>
      <c r="L63" s="209" t="s">
        <v>696</v>
      </c>
      <c r="M63" s="209" t="s">
        <v>237</v>
      </c>
      <c r="N63" s="209" t="s">
        <v>237</v>
      </c>
      <c r="O63" s="209" t="s">
        <v>255</v>
      </c>
    </row>
    <row r="64" spans="1:16">
      <c r="A64" s="209" t="s">
        <v>697</v>
      </c>
      <c r="B64" s="209" t="s">
        <v>698</v>
      </c>
      <c r="C64" s="209" t="s">
        <v>697</v>
      </c>
      <c r="D64" s="209" t="s">
        <v>699</v>
      </c>
      <c r="E64" s="209" t="s">
        <v>700</v>
      </c>
      <c r="F64" s="209" t="s">
        <v>701</v>
      </c>
      <c r="G64" s="210" t="s">
        <v>702</v>
      </c>
      <c r="H64" s="209" t="s">
        <v>237</v>
      </c>
      <c r="I64" s="209" t="s">
        <v>703</v>
      </c>
      <c r="J64" s="209" t="s">
        <v>700</v>
      </c>
      <c r="K64" s="209" t="s">
        <v>237</v>
      </c>
      <c r="L64" s="209" t="s">
        <v>237</v>
      </c>
      <c r="M64" s="209" t="s">
        <v>237</v>
      </c>
      <c r="N64" s="209" t="s">
        <v>237</v>
      </c>
      <c r="O64" s="209" t="s">
        <v>255</v>
      </c>
    </row>
    <row r="65" spans="1:16">
      <c r="A65" s="209" t="s">
        <v>704</v>
      </c>
      <c r="B65" s="209" t="s">
        <v>705</v>
      </c>
      <c r="C65" s="209" t="s">
        <v>704</v>
      </c>
      <c r="D65" s="209" t="s">
        <v>706</v>
      </c>
      <c r="E65" s="209" t="s">
        <v>707</v>
      </c>
      <c r="F65" s="209" t="s">
        <v>707</v>
      </c>
      <c r="G65" s="210" t="s">
        <v>708</v>
      </c>
      <c r="H65" s="209" t="s">
        <v>237</v>
      </c>
      <c r="I65" s="209" t="s">
        <v>709</v>
      </c>
      <c r="J65" s="209" t="s">
        <v>710</v>
      </c>
      <c r="K65" s="209" t="s">
        <v>711</v>
      </c>
      <c r="L65" s="209" t="s">
        <v>712</v>
      </c>
      <c r="M65" s="209" t="s">
        <v>237</v>
      </c>
      <c r="N65" s="209" t="s">
        <v>237</v>
      </c>
      <c r="O65" s="209" t="s">
        <v>255</v>
      </c>
    </row>
    <row r="66" spans="1:16">
      <c r="A66" s="209" t="s">
        <v>713</v>
      </c>
      <c r="B66" s="209" t="s">
        <v>714</v>
      </c>
      <c r="C66" s="209" t="s">
        <v>713</v>
      </c>
      <c r="D66" s="209" t="s">
        <v>715</v>
      </c>
      <c r="E66" s="209" t="s">
        <v>716</v>
      </c>
      <c r="F66" s="209" t="s">
        <v>717</v>
      </c>
      <c r="G66" s="210" t="s">
        <v>718</v>
      </c>
      <c r="H66" s="209" t="s">
        <v>237</v>
      </c>
      <c r="I66" s="200" t="s">
        <v>719</v>
      </c>
      <c r="J66" s="200" t="s">
        <v>720</v>
      </c>
      <c r="K66" s="209" t="s">
        <v>721</v>
      </c>
      <c r="L66" s="209" t="s">
        <v>722</v>
      </c>
      <c r="M66" s="209" t="s">
        <v>723</v>
      </c>
      <c r="N66" s="209" t="s">
        <v>724</v>
      </c>
      <c r="O66" s="209"/>
      <c r="P66" s="209" t="s">
        <v>255</v>
      </c>
    </row>
    <row r="67" spans="1:16">
      <c r="A67" s="209" t="s">
        <v>725</v>
      </c>
      <c r="B67" s="209" t="s">
        <v>726</v>
      </c>
      <c r="C67" s="209" t="s">
        <v>725</v>
      </c>
      <c r="D67" s="209" t="s">
        <v>727</v>
      </c>
      <c r="E67" s="209" t="s">
        <v>728</v>
      </c>
      <c r="F67" s="209" t="s">
        <v>237</v>
      </c>
      <c r="G67" s="210" t="s">
        <v>729</v>
      </c>
      <c r="H67" s="209" t="s">
        <v>237</v>
      </c>
      <c r="I67" s="209" t="s">
        <v>730</v>
      </c>
      <c r="J67" s="209" t="s">
        <v>731</v>
      </c>
      <c r="K67" s="209" t="s">
        <v>237</v>
      </c>
      <c r="L67" s="209" t="s">
        <v>237</v>
      </c>
      <c r="M67" s="209" t="s">
        <v>237</v>
      </c>
      <c r="N67" s="209" t="s">
        <v>237</v>
      </c>
      <c r="O67" s="209" t="s">
        <v>255</v>
      </c>
    </row>
    <row r="68" spans="1:16">
      <c r="A68" s="209" t="s">
        <v>732</v>
      </c>
      <c r="B68" s="209" t="s">
        <v>733</v>
      </c>
      <c r="C68" s="209" t="s">
        <v>732</v>
      </c>
      <c r="D68" s="209" t="s">
        <v>734</v>
      </c>
      <c r="E68" s="209" t="s">
        <v>735</v>
      </c>
      <c r="F68" s="209" t="s">
        <v>237</v>
      </c>
      <c r="G68" s="210" t="s">
        <v>736</v>
      </c>
      <c r="H68" s="209" t="s">
        <v>237</v>
      </c>
      <c r="I68" s="209" t="s">
        <v>737</v>
      </c>
      <c r="J68" s="209" t="s">
        <v>735</v>
      </c>
      <c r="K68" s="209" t="s">
        <v>738</v>
      </c>
      <c r="L68" s="209" t="s">
        <v>739</v>
      </c>
      <c r="M68" s="209" t="s">
        <v>237</v>
      </c>
      <c r="N68" s="209" t="s">
        <v>237</v>
      </c>
      <c r="O68" s="209" t="s">
        <v>255</v>
      </c>
    </row>
    <row r="69" spans="1:16">
      <c r="A69" s="209" t="s">
        <v>740</v>
      </c>
      <c r="B69" s="209" t="s">
        <v>741</v>
      </c>
      <c r="C69" s="209" t="s">
        <v>740</v>
      </c>
      <c r="D69" s="209" t="s">
        <v>742</v>
      </c>
      <c r="E69" s="209" t="s">
        <v>743</v>
      </c>
      <c r="F69" s="209" t="s">
        <v>744</v>
      </c>
      <c r="G69" s="210" t="s">
        <v>745</v>
      </c>
      <c r="H69" s="209" t="s">
        <v>237</v>
      </c>
      <c r="I69" s="209" t="s">
        <v>746</v>
      </c>
      <c r="J69" s="209" t="s">
        <v>743</v>
      </c>
      <c r="K69" s="209" t="s">
        <v>237</v>
      </c>
      <c r="L69" s="209" t="s">
        <v>237</v>
      </c>
      <c r="M69" s="209" t="s">
        <v>237</v>
      </c>
      <c r="N69" s="209" t="s">
        <v>237</v>
      </c>
      <c r="O69" s="209"/>
    </row>
    <row r="70" spans="1:16">
      <c r="A70" s="209" t="s">
        <v>747</v>
      </c>
      <c r="B70" s="209" t="s">
        <v>748</v>
      </c>
      <c r="C70" s="209" t="s">
        <v>747</v>
      </c>
      <c r="D70" s="209" t="s">
        <v>749</v>
      </c>
      <c r="E70" s="209" t="s">
        <v>750</v>
      </c>
      <c r="F70" s="209" t="s">
        <v>751</v>
      </c>
      <c r="G70" s="209" t="s">
        <v>752</v>
      </c>
      <c r="H70" s="209" t="s">
        <v>237</v>
      </c>
      <c r="I70" s="209" t="s">
        <v>753</v>
      </c>
      <c r="J70" s="209" t="s">
        <v>754</v>
      </c>
      <c r="K70" s="209" t="s">
        <v>237</v>
      </c>
      <c r="L70" s="209" t="s">
        <v>237</v>
      </c>
      <c r="M70" s="209" t="s">
        <v>237</v>
      </c>
      <c r="N70" s="209" t="s">
        <v>237</v>
      </c>
      <c r="O70" s="209"/>
    </row>
    <row r="71" spans="1:16">
      <c r="A71" s="209" t="s">
        <v>755</v>
      </c>
      <c r="B71" s="209" t="s">
        <v>756</v>
      </c>
      <c r="C71" s="209" t="s">
        <v>755</v>
      </c>
      <c r="D71" s="209" t="s">
        <v>757</v>
      </c>
      <c r="E71" s="209" t="s">
        <v>758</v>
      </c>
      <c r="F71" s="209" t="s">
        <v>758</v>
      </c>
      <c r="G71" s="209" t="s">
        <v>759</v>
      </c>
      <c r="H71" s="209" t="s">
        <v>237</v>
      </c>
      <c r="I71" s="209" t="s">
        <v>760</v>
      </c>
      <c r="J71" s="209" t="s">
        <v>761</v>
      </c>
      <c r="K71" s="209" t="s">
        <v>762</v>
      </c>
      <c r="L71" s="209" t="s">
        <v>763</v>
      </c>
      <c r="M71" s="209" t="s">
        <v>237</v>
      </c>
      <c r="N71" s="209" t="s">
        <v>237</v>
      </c>
      <c r="O71" s="209" t="s">
        <v>255</v>
      </c>
      <c r="P71" s="209" t="s">
        <v>255</v>
      </c>
    </row>
    <row r="72" spans="1:16">
      <c r="A72" s="209" t="s">
        <v>764</v>
      </c>
      <c r="B72" s="209" t="s">
        <v>765</v>
      </c>
      <c r="C72" s="209" t="s">
        <v>764</v>
      </c>
      <c r="D72" s="209" t="s">
        <v>766</v>
      </c>
      <c r="E72" s="209" t="s">
        <v>767</v>
      </c>
      <c r="F72" s="209" t="s">
        <v>767</v>
      </c>
      <c r="G72" s="210" t="s">
        <v>768</v>
      </c>
      <c r="H72" s="209" t="s">
        <v>237</v>
      </c>
      <c r="I72" s="209" t="s">
        <v>769</v>
      </c>
      <c r="J72" s="209" t="s">
        <v>770</v>
      </c>
      <c r="K72" s="209" t="s">
        <v>771</v>
      </c>
      <c r="L72" s="209" t="s">
        <v>772</v>
      </c>
      <c r="M72" s="209" t="s">
        <v>237</v>
      </c>
      <c r="N72" s="209" t="s">
        <v>237</v>
      </c>
      <c r="O72" s="209" t="s">
        <v>255</v>
      </c>
    </row>
    <row r="73" spans="1:16">
      <c r="A73" s="209" t="s">
        <v>773</v>
      </c>
      <c r="B73" s="213" t="s">
        <v>774</v>
      </c>
      <c r="C73" s="209" t="s">
        <v>773</v>
      </c>
      <c r="D73" s="209" t="s">
        <v>775</v>
      </c>
      <c r="E73" s="209" t="s">
        <v>776</v>
      </c>
      <c r="F73" s="209" t="s">
        <v>777</v>
      </c>
      <c r="G73" s="210" t="s">
        <v>778</v>
      </c>
      <c r="H73" s="209" t="s">
        <v>237</v>
      </c>
      <c r="I73" s="209" t="s">
        <v>779</v>
      </c>
      <c r="J73" s="209" t="s">
        <v>780</v>
      </c>
      <c r="K73" s="209" t="s">
        <v>237</v>
      </c>
      <c r="L73" s="209" t="s">
        <v>237</v>
      </c>
      <c r="M73" s="209" t="s">
        <v>237</v>
      </c>
      <c r="N73" s="209" t="s">
        <v>237</v>
      </c>
      <c r="O73" s="209"/>
      <c r="P73" s="209" t="s">
        <v>255</v>
      </c>
    </row>
    <row r="74" spans="1:16">
      <c r="A74" s="211" t="s">
        <v>781</v>
      </c>
      <c r="B74" s="211" t="s">
        <v>782</v>
      </c>
      <c r="C74" s="209" t="s">
        <v>781</v>
      </c>
      <c r="D74" s="209" t="s">
        <v>783</v>
      </c>
      <c r="E74" s="209" t="s">
        <v>784</v>
      </c>
      <c r="F74" s="209" t="s">
        <v>784</v>
      </c>
      <c r="G74" s="210" t="s">
        <v>785</v>
      </c>
      <c r="H74" s="209" t="s">
        <v>237</v>
      </c>
      <c r="I74" s="209" t="s">
        <v>786</v>
      </c>
      <c r="J74" s="209" t="s">
        <v>787</v>
      </c>
      <c r="K74" s="209" t="s">
        <v>788</v>
      </c>
      <c r="L74" s="209" t="s">
        <v>789</v>
      </c>
      <c r="M74" s="209" t="s">
        <v>790</v>
      </c>
      <c r="N74" s="209" t="s">
        <v>791</v>
      </c>
      <c r="O74" s="209"/>
      <c r="P74" s="209" t="s">
        <v>255</v>
      </c>
    </row>
    <row r="75" spans="1:16">
      <c r="A75" s="211" t="s">
        <v>792</v>
      </c>
      <c r="B75" s="211" t="s">
        <v>793</v>
      </c>
      <c r="C75" s="209" t="s">
        <v>792</v>
      </c>
      <c r="D75" s="209" t="s">
        <v>794</v>
      </c>
      <c r="E75" s="209" t="s">
        <v>795</v>
      </c>
      <c r="F75" s="209" t="s">
        <v>796</v>
      </c>
      <c r="G75" s="210" t="s">
        <v>797</v>
      </c>
      <c r="H75" s="209" t="s">
        <v>237</v>
      </c>
      <c r="I75" s="209" t="s">
        <v>798</v>
      </c>
      <c r="J75" s="209" t="s">
        <v>799</v>
      </c>
      <c r="K75" s="209" t="s">
        <v>800</v>
      </c>
      <c r="L75" s="209" t="s">
        <v>801</v>
      </c>
      <c r="M75" s="209" t="s">
        <v>802</v>
      </c>
      <c r="N75" s="209" t="s">
        <v>803</v>
      </c>
      <c r="O75" s="209" t="s">
        <v>255</v>
      </c>
      <c r="P75" s="209" t="s">
        <v>255</v>
      </c>
    </row>
    <row r="76" spans="1:16">
      <c r="A76" s="209" t="s">
        <v>804</v>
      </c>
      <c r="B76" s="209" t="s">
        <v>805</v>
      </c>
      <c r="C76" s="209" t="s">
        <v>804</v>
      </c>
      <c r="D76" s="209" t="s">
        <v>806</v>
      </c>
      <c r="E76" s="209" t="s">
        <v>807</v>
      </c>
      <c r="F76" s="209" t="s">
        <v>807</v>
      </c>
      <c r="G76" s="209" t="s">
        <v>808</v>
      </c>
      <c r="H76" s="209" t="s">
        <v>809</v>
      </c>
      <c r="I76" s="209" t="s">
        <v>810</v>
      </c>
      <c r="J76" s="209" t="s">
        <v>811</v>
      </c>
      <c r="K76" s="209" t="s">
        <v>812</v>
      </c>
      <c r="L76" s="209" t="s">
        <v>813</v>
      </c>
      <c r="M76" s="209" t="s">
        <v>237</v>
      </c>
      <c r="N76" s="209" t="s">
        <v>237</v>
      </c>
      <c r="O76" s="209"/>
    </row>
    <row r="77" spans="1:16">
      <c r="A77" s="209" t="s">
        <v>814</v>
      </c>
      <c r="B77" s="209" t="s">
        <v>815</v>
      </c>
      <c r="C77" s="209" t="s">
        <v>814</v>
      </c>
      <c r="D77" s="209" t="s">
        <v>816</v>
      </c>
      <c r="E77" s="209" t="s">
        <v>817</v>
      </c>
      <c r="F77" s="209" t="s">
        <v>818</v>
      </c>
      <c r="G77" s="210" t="s">
        <v>819</v>
      </c>
      <c r="H77" s="209" t="s">
        <v>237</v>
      </c>
      <c r="I77" s="209" t="s">
        <v>820</v>
      </c>
      <c r="J77" s="209" t="s">
        <v>821</v>
      </c>
      <c r="K77" s="209" t="s">
        <v>237</v>
      </c>
      <c r="L77" s="209" t="s">
        <v>237</v>
      </c>
      <c r="M77" s="209" t="s">
        <v>237</v>
      </c>
      <c r="N77" s="209" t="s">
        <v>237</v>
      </c>
      <c r="O77" s="209"/>
    </row>
    <row r="78" spans="1:16">
      <c r="A78" s="209" t="s">
        <v>822</v>
      </c>
      <c r="B78" s="209" t="s">
        <v>823</v>
      </c>
      <c r="C78" s="209" t="s">
        <v>822</v>
      </c>
      <c r="D78" s="209" t="s">
        <v>824</v>
      </c>
      <c r="E78" s="209" t="s">
        <v>825</v>
      </c>
      <c r="F78" s="209" t="s">
        <v>237</v>
      </c>
      <c r="G78" s="210" t="s">
        <v>826</v>
      </c>
      <c r="H78" s="209" t="s">
        <v>237</v>
      </c>
      <c r="I78" s="209" t="s">
        <v>827</v>
      </c>
      <c r="J78" s="209" t="s">
        <v>825</v>
      </c>
      <c r="K78" s="209" t="s">
        <v>828</v>
      </c>
      <c r="L78" s="209" t="s">
        <v>829</v>
      </c>
      <c r="M78" s="209" t="s">
        <v>237</v>
      </c>
      <c r="N78" s="209" t="s">
        <v>237</v>
      </c>
      <c r="O78" s="209" t="s">
        <v>255</v>
      </c>
    </row>
    <row r="79" spans="1:16">
      <c r="A79" s="209" t="s">
        <v>830</v>
      </c>
      <c r="B79" s="209" t="s">
        <v>831</v>
      </c>
      <c r="C79" s="209" t="s">
        <v>830</v>
      </c>
      <c r="D79" s="209" t="s">
        <v>832</v>
      </c>
      <c r="E79" s="209" t="s">
        <v>833</v>
      </c>
      <c r="F79" s="209" t="s">
        <v>834</v>
      </c>
      <c r="G79" s="209"/>
      <c r="H79" s="209" t="s">
        <v>237</v>
      </c>
      <c r="I79" s="209" t="s">
        <v>835</v>
      </c>
      <c r="J79" s="209" t="s">
        <v>836</v>
      </c>
      <c r="K79" s="209" t="s">
        <v>237</v>
      </c>
      <c r="L79" s="209" t="s">
        <v>237</v>
      </c>
      <c r="M79" s="209" t="s">
        <v>237</v>
      </c>
      <c r="N79" s="209" t="s">
        <v>237</v>
      </c>
      <c r="O79" s="209"/>
    </row>
    <row r="80" spans="1:16">
      <c r="A80" s="209" t="s">
        <v>837</v>
      </c>
      <c r="B80" s="209" t="s">
        <v>838</v>
      </c>
      <c r="C80" s="209" t="s">
        <v>837</v>
      </c>
      <c r="D80" s="209" t="s">
        <v>839</v>
      </c>
      <c r="E80" s="209" t="s">
        <v>840</v>
      </c>
      <c r="F80" s="209" t="s">
        <v>841</v>
      </c>
      <c r="G80" s="209" t="s">
        <v>842</v>
      </c>
      <c r="H80" s="209" t="s">
        <v>237</v>
      </c>
      <c r="I80" s="209" t="s">
        <v>843</v>
      </c>
      <c r="J80" s="209" t="s">
        <v>844</v>
      </c>
      <c r="K80" s="209" t="s">
        <v>845</v>
      </c>
      <c r="L80" s="209" t="s">
        <v>846</v>
      </c>
      <c r="M80" s="209" t="s">
        <v>237</v>
      </c>
      <c r="N80" s="209" t="s">
        <v>237</v>
      </c>
      <c r="O80" s="209" t="s">
        <v>255</v>
      </c>
    </row>
    <row r="81" spans="1:16">
      <c r="A81" s="209" t="s">
        <v>847</v>
      </c>
      <c r="B81" s="214" t="s">
        <v>848</v>
      </c>
      <c r="C81" s="209" t="s">
        <v>847</v>
      </c>
      <c r="D81" s="209" t="s">
        <v>849</v>
      </c>
      <c r="E81" s="209" t="s">
        <v>850</v>
      </c>
      <c r="F81" s="209" t="s">
        <v>851</v>
      </c>
      <c r="G81" s="210" t="s">
        <v>852</v>
      </c>
      <c r="H81" s="209" t="s">
        <v>853</v>
      </c>
      <c r="I81" s="209" t="s">
        <v>854</v>
      </c>
      <c r="J81" s="209" t="s">
        <v>855</v>
      </c>
      <c r="K81" s="209" t="s">
        <v>237</v>
      </c>
      <c r="L81" s="209" t="s">
        <v>237</v>
      </c>
      <c r="M81" s="209" t="s">
        <v>237</v>
      </c>
      <c r="N81" s="209" t="s">
        <v>237</v>
      </c>
      <c r="O81" s="209" t="s">
        <v>255</v>
      </c>
      <c r="P81" s="209" t="s">
        <v>255</v>
      </c>
    </row>
    <row r="82" spans="1:16">
      <c r="A82" s="209" t="s">
        <v>856</v>
      </c>
      <c r="B82" s="209" t="s">
        <v>857</v>
      </c>
      <c r="C82" s="209" t="s">
        <v>856</v>
      </c>
      <c r="D82" s="209" t="s">
        <v>858</v>
      </c>
      <c r="E82" s="209" t="s">
        <v>859</v>
      </c>
      <c r="F82" s="209" t="s">
        <v>860</v>
      </c>
      <c r="G82" s="209" t="s">
        <v>861</v>
      </c>
      <c r="H82" s="209" t="s">
        <v>237</v>
      </c>
      <c r="I82" s="209" t="s">
        <v>862</v>
      </c>
      <c r="J82" s="209" t="s">
        <v>863</v>
      </c>
      <c r="K82" s="209" t="s">
        <v>864</v>
      </c>
      <c r="L82" s="209" t="s">
        <v>865</v>
      </c>
      <c r="M82" s="209" t="s">
        <v>237</v>
      </c>
      <c r="N82" s="209" t="s">
        <v>237</v>
      </c>
      <c r="O82" s="209"/>
    </row>
    <row r="83" spans="1:16">
      <c r="A83" s="209" t="s">
        <v>866</v>
      </c>
      <c r="B83" s="209" t="s">
        <v>867</v>
      </c>
      <c r="C83" s="209" t="s">
        <v>866</v>
      </c>
      <c r="D83" s="209" t="s">
        <v>868</v>
      </c>
      <c r="E83" s="209" t="s">
        <v>869</v>
      </c>
      <c r="F83" s="209" t="s">
        <v>237</v>
      </c>
      <c r="G83" s="210" t="s">
        <v>870</v>
      </c>
      <c r="H83" s="209" t="s">
        <v>237</v>
      </c>
      <c r="I83" s="209" t="s">
        <v>871</v>
      </c>
      <c r="J83" s="209" t="s">
        <v>872</v>
      </c>
      <c r="K83" s="209" t="s">
        <v>873</v>
      </c>
      <c r="L83" s="209" t="s">
        <v>874</v>
      </c>
      <c r="M83" s="209" t="s">
        <v>237</v>
      </c>
      <c r="N83" s="209" t="s">
        <v>237</v>
      </c>
      <c r="O83" s="209"/>
      <c r="P83" s="209" t="s">
        <v>255</v>
      </c>
    </row>
    <row r="84" spans="1:16">
      <c r="A84" s="209" t="s">
        <v>875</v>
      </c>
      <c r="B84" s="209" t="s">
        <v>876</v>
      </c>
      <c r="C84" s="209" t="s">
        <v>875</v>
      </c>
      <c r="D84" s="209" t="s">
        <v>877</v>
      </c>
      <c r="E84" s="209" t="s">
        <v>878</v>
      </c>
      <c r="F84" s="209" t="s">
        <v>878</v>
      </c>
      <c r="G84" s="209" t="s">
        <v>879</v>
      </c>
      <c r="H84" s="209" t="s">
        <v>237</v>
      </c>
      <c r="I84" s="209" t="s">
        <v>880</v>
      </c>
      <c r="J84" s="209" t="s">
        <v>881</v>
      </c>
      <c r="K84" s="209" t="s">
        <v>237</v>
      </c>
      <c r="L84" s="209" t="s">
        <v>237</v>
      </c>
      <c r="M84" s="209" t="s">
        <v>237</v>
      </c>
      <c r="N84" s="209" t="s">
        <v>237</v>
      </c>
      <c r="O84" s="209"/>
    </row>
    <row r="85" spans="1:16">
      <c r="A85" s="209" t="s">
        <v>882</v>
      </c>
      <c r="B85" s="209" t="s">
        <v>883</v>
      </c>
      <c r="C85" s="209" t="s">
        <v>882</v>
      </c>
      <c r="D85" s="209" t="s">
        <v>884</v>
      </c>
      <c r="E85" s="209" t="s">
        <v>885</v>
      </c>
      <c r="F85" s="209" t="s">
        <v>237</v>
      </c>
      <c r="G85" s="209" t="s">
        <v>886</v>
      </c>
      <c r="H85" s="209" t="s">
        <v>237</v>
      </c>
      <c r="I85" s="209" t="s">
        <v>887</v>
      </c>
      <c r="J85" s="209" t="s">
        <v>888</v>
      </c>
      <c r="K85" s="209" t="s">
        <v>889</v>
      </c>
      <c r="L85" s="209" t="s">
        <v>890</v>
      </c>
      <c r="M85" s="209" t="s">
        <v>891</v>
      </c>
      <c r="N85" s="209" t="s">
        <v>892</v>
      </c>
      <c r="O85" s="209" t="s">
        <v>255</v>
      </c>
      <c r="P85" s="209" t="s">
        <v>255</v>
      </c>
    </row>
    <row r="86" spans="1:16">
      <c r="A86" s="209" t="s">
        <v>893</v>
      </c>
      <c r="B86" s="209" t="s">
        <v>894</v>
      </c>
      <c r="C86" s="209" t="s">
        <v>893</v>
      </c>
      <c r="D86" s="209" t="s">
        <v>895</v>
      </c>
      <c r="E86" s="209" t="s">
        <v>896</v>
      </c>
      <c r="F86" s="209" t="s">
        <v>896</v>
      </c>
      <c r="G86" s="209" t="s">
        <v>897</v>
      </c>
      <c r="H86" s="209" t="s">
        <v>237</v>
      </c>
      <c r="I86" s="209" t="s">
        <v>898</v>
      </c>
      <c r="J86" s="209" t="s">
        <v>899</v>
      </c>
      <c r="K86" s="209" t="s">
        <v>900</v>
      </c>
      <c r="L86" s="209" t="s">
        <v>901</v>
      </c>
      <c r="M86" s="209" t="s">
        <v>902</v>
      </c>
      <c r="N86" s="209" t="s">
        <v>903</v>
      </c>
      <c r="O86" s="209"/>
    </row>
    <row r="87" spans="1:16">
      <c r="A87" s="209" t="s">
        <v>904</v>
      </c>
      <c r="B87" s="209" t="s">
        <v>905</v>
      </c>
      <c r="C87" s="209" t="s">
        <v>904</v>
      </c>
      <c r="D87" s="209" t="s">
        <v>906</v>
      </c>
      <c r="E87" s="209" t="s">
        <v>907</v>
      </c>
      <c r="F87" s="209" t="s">
        <v>907</v>
      </c>
      <c r="G87" s="209" t="s">
        <v>908</v>
      </c>
      <c r="H87" s="209" t="s">
        <v>237</v>
      </c>
      <c r="I87" s="209" t="s">
        <v>909</v>
      </c>
      <c r="J87" s="209" t="s">
        <v>910</v>
      </c>
      <c r="K87" s="209" t="s">
        <v>911</v>
      </c>
      <c r="L87" s="209" t="s">
        <v>912</v>
      </c>
      <c r="M87" s="209" t="s">
        <v>237</v>
      </c>
      <c r="N87" s="209" t="s">
        <v>237</v>
      </c>
      <c r="O87" s="209"/>
    </row>
    <row r="88" spans="1:16">
      <c r="A88" s="209" t="s">
        <v>913</v>
      </c>
      <c r="B88" s="209" t="s">
        <v>914</v>
      </c>
      <c r="C88" s="209" t="s">
        <v>913</v>
      </c>
      <c r="D88" s="209" t="s">
        <v>915</v>
      </c>
      <c r="E88" s="209" t="s">
        <v>916</v>
      </c>
      <c r="F88" s="209" t="s">
        <v>917</v>
      </c>
      <c r="G88" s="210" t="s">
        <v>918</v>
      </c>
      <c r="H88" s="209" t="s">
        <v>237</v>
      </c>
      <c r="I88" s="209" t="s">
        <v>919</v>
      </c>
      <c r="J88" s="209" t="s">
        <v>920</v>
      </c>
      <c r="K88" s="209" t="s">
        <v>237</v>
      </c>
      <c r="L88" s="209" t="s">
        <v>237</v>
      </c>
      <c r="M88" s="209" t="s">
        <v>237</v>
      </c>
      <c r="N88" s="209" t="s">
        <v>237</v>
      </c>
      <c r="O88" s="209"/>
    </row>
    <row r="89" spans="1:16">
      <c r="A89" s="209" t="s">
        <v>921</v>
      </c>
      <c r="B89" s="209" t="s">
        <v>922</v>
      </c>
      <c r="C89" s="209" t="s">
        <v>921</v>
      </c>
      <c r="D89" s="209" t="s">
        <v>923</v>
      </c>
      <c r="E89" s="209" t="s">
        <v>924</v>
      </c>
      <c r="F89" s="209" t="s">
        <v>924</v>
      </c>
      <c r="G89" s="209" t="s">
        <v>925</v>
      </c>
      <c r="H89" s="209" t="s">
        <v>237</v>
      </c>
      <c r="I89" s="209" t="s">
        <v>926</v>
      </c>
      <c r="J89" s="209" t="s">
        <v>237</v>
      </c>
      <c r="K89" s="209" t="s">
        <v>927</v>
      </c>
      <c r="L89" s="209" t="s">
        <v>928</v>
      </c>
      <c r="M89" s="209" t="s">
        <v>237</v>
      </c>
      <c r="N89" s="209" t="s">
        <v>237</v>
      </c>
      <c r="O89" s="209"/>
    </row>
    <row r="90" spans="1:16">
      <c r="A90" s="209" t="s">
        <v>929</v>
      </c>
      <c r="B90" s="209" t="s">
        <v>930</v>
      </c>
      <c r="C90" s="209" t="s">
        <v>929</v>
      </c>
      <c r="D90" s="209" t="s">
        <v>931</v>
      </c>
      <c r="E90" s="209" t="s">
        <v>932</v>
      </c>
      <c r="F90" s="209" t="s">
        <v>933</v>
      </c>
      <c r="G90" s="209" t="s">
        <v>934</v>
      </c>
      <c r="H90" s="209" t="s">
        <v>237</v>
      </c>
      <c r="I90" s="209" t="s">
        <v>935</v>
      </c>
      <c r="J90" s="209" t="s">
        <v>237</v>
      </c>
      <c r="K90" s="209" t="s">
        <v>237</v>
      </c>
      <c r="L90" s="209" t="s">
        <v>237</v>
      </c>
      <c r="M90" s="209" t="s">
        <v>237</v>
      </c>
      <c r="N90" s="209" t="s">
        <v>237</v>
      </c>
      <c r="O90" s="209"/>
    </row>
    <row r="91" spans="1:16">
      <c r="A91" s="209" t="s">
        <v>936</v>
      </c>
      <c r="B91" s="209" t="s">
        <v>937</v>
      </c>
      <c r="C91" s="209" t="s">
        <v>936</v>
      </c>
      <c r="D91" s="209" t="s">
        <v>938</v>
      </c>
      <c r="E91" s="209" t="s">
        <v>939</v>
      </c>
      <c r="F91" s="209" t="s">
        <v>237</v>
      </c>
      <c r="G91" s="210" t="s">
        <v>940</v>
      </c>
      <c r="H91" s="210" t="s">
        <v>941</v>
      </c>
      <c r="I91" s="209" t="s">
        <v>942</v>
      </c>
      <c r="J91" s="209" t="s">
        <v>943</v>
      </c>
      <c r="K91" s="209" t="s">
        <v>944</v>
      </c>
      <c r="L91" s="209" t="s">
        <v>945</v>
      </c>
      <c r="M91" s="209" t="s">
        <v>237</v>
      </c>
      <c r="N91" s="209" t="s">
        <v>237</v>
      </c>
      <c r="O91" s="209" t="s">
        <v>255</v>
      </c>
      <c r="P91" s="209" t="s">
        <v>255</v>
      </c>
    </row>
    <row r="92" spans="1:16">
      <c r="A92" s="209" t="s">
        <v>946</v>
      </c>
      <c r="B92" s="209" t="s">
        <v>947</v>
      </c>
      <c r="C92" s="209" t="s">
        <v>946</v>
      </c>
      <c r="D92" s="209" t="s">
        <v>948</v>
      </c>
      <c r="E92" s="209" t="s">
        <v>949</v>
      </c>
      <c r="F92" s="209" t="s">
        <v>237</v>
      </c>
      <c r="G92" s="209" t="s">
        <v>950</v>
      </c>
      <c r="H92" s="209" t="s">
        <v>237</v>
      </c>
      <c r="I92" s="209" t="s">
        <v>951</v>
      </c>
      <c r="J92" s="209" t="s">
        <v>952</v>
      </c>
      <c r="K92" s="209" t="s">
        <v>237</v>
      </c>
      <c r="L92" s="209" t="s">
        <v>237</v>
      </c>
      <c r="M92" s="209" t="s">
        <v>237</v>
      </c>
      <c r="N92" s="209" t="s">
        <v>237</v>
      </c>
      <c r="P92" s="209" t="s">
        <v>255</v>
      </c>
    </row>
    <row r="93" spans="1:16">
      <c r="A93" s="209" t="s">
        <v>953</v>
      </c>
      <c r="B93" s="209" t="s">
        <v>954</v>
      </c>
      <c r="C93" s="209" t="s">
        <v>953</v>
      </c>
      <c r="D93" s="209" t="s">
        <v>955</v>
      </c>
      <c r="E93" s="209" t="s">
        <v>956</v>
      </c>
      <c r="F93" s="209" t="s">
        <v>957</v>
      </c>
      <c r="G93" s="209" t="s">
        <v>958</v>
      </c>
      <c r="H93" s="209" t="s">
        <v>237</v>
      </c>
      <c r="I93" s="209" t="s">
        <v>959</v>
      </c>
      <c r="J93" s="209" t="s">
        <v>956</v>
      </c>
      <c r="K93" s="209" t="s">
        <v>960</v>
      </c>
      <c r="L93" s="209" t="s">
        <v>961</v>
      </c>
      <c r="M93" s="209" t="s">
        <v>237</v>
      </c>
      <c r="N93" s="209" t="s">
        <v>237</v>
      </c>
      <c r="O93" s="209"/>
    </row>
    <row r="94" spans="1:16">
      <c r="A94" s="209" t="s">
        <v>962</v>
      </c>
      <c r="B94" s="209" t="s">
        <v>963</v>
      </c>
      <c r="C94" s="209" t="s">
        <v>962</v>
      </c>
      <c r="D94" s="209" t="s">
        <v>964</v>
      </c>
      <c r="E94" s="209" t="s">
        <v>965</v>
      </c>
      <c r="F94" s="209" t="s">
        <v>966</v>
      </c>
      <c r="G94" s="209" t="s">
        <v>967</v>
      </c>
      <c r="H94" s="209" t="s">
        <v>237</v>
      </c>
      <c r="I94" s="209" t="s">
        <v>968</v>
      </c>
      <c r="J94" s="209" t="s">
        <v>237</v>
      </c>
      <c r="K94" s="209" t="s">
        <v>237</v>
      </c>
      <c r="L94" s="209" t="s">
        <v>237</v>
      </c>
      <c r="M94" s="209" t="s">
        <v>237</v>
      </c>
      <c r="N94" s="209" t="s">
        <v>237</v>
      </c>
      <c r="O94" s="209"/>
    </row>
    <row r="95" spans="1:16">
      <c r="A95" s="209" t="s">
        <v>969</v>
      </c>
      <c r="B95" s="209" t="s">
        <v>970</v>
      </c>
      <c r="C95" s="209" t="s">
        <v>969</v>
      </c>
      <c r="D95" s="209" t="s">
        <v>971</v>
      </c>
      <c r="E95" s="209" t="s">
        <v>972</v>
      </c>
      <c r="F95" s="209" t="s">
        <v>972</v>
      </c>
      <c r="G95" s="209" t="s">
        <v>973</v>
      </c>
      <c r="H95" s="209" t="s">
        <v>237</v>
      </c>
      <c r="I95" s="209" t="s">
        <v>974</v>
      </c>
      <c r="J95" s="209" t="s">
        <v>975</v>
      </c>
      <c r="K95" s="209" t="s">
        <v>237</v>
      </c>
      <c r="L95" s="209" t="s">
        <v>237</v>
      </c>
      <c r="M95" s="209" t="s">
        <v>237</v>
      </c>
      <c r="N95" s="209" t="s">
        <v>237</v>
      </c>
      <c r="O95" s="209"/>
    </row>
    <row r="96" spans="1:16">
      <c r="A96" s="209" t="s">
        <v>976</v>
      </c>
      <c r="B96" s="209" t="s">
        <v>977</v>
      </c>
      <c r="C96" s="209" t="s">
        <v>976</v>
      </c>
      <c r="D96" s="209" t="s">
        <v>978</v>
      </c>
      <c r="E96" s="209" t="s">
        <v>979</v>
      </c>
      <c r="F96" s="209" t="s">
        <v>979</v>
      </c>
      <c r="G96" s="210" t="s">
        <v>980</v>
      </c>
      <c r="H96" s="209" t="s">
        <v>237</v>
      </c>
      <c r="I96" s="209" t="s">
        <v>981</v>
      </c>
      <c r="J96" s="209" t="s">
        <v>982</v>
      </c>
      <c r="K96" s="209" t="s">
        <v>983</v>
      </c>
      <c r="L96" s="209" t="s">
        <v>984</v>
      </c>
      <c r="M96" s="209" t="s">
        <v>237</v>
      </c>
      <c r="N96" s="209" t="s">
        <v>237</v>
      </c>
      <c r="O96" s="209" t="s">
        <v>255</v>
      </c>
    </row>
    <row r="97" spans="1:16">
      <c r="A97" s="209" t="s">
        <v>985</v>
      </c>
      <c r="B97" s="209" t="s">
        <v>986</v>
      </c>
      <c r="C97" s="209" t="s">
        <v>985</v>
      </c>
      <c r="D97" s="209" t="s">
        <v>987</v>
      </c>
      <c r="E97" s="209" t="s">
        <v>988</v>
      </c>
      <c r="F97" s="209" t="s">
        <v>237</v>
      </c>
      <c r="G97" s="210" t="s">
        <v>989</v>
      </c>
      <c r="H97" s="209" t="s">
        <v>237</v>
      </c>
      <c r="I97" s="209" t="s">
        <v>990</v>
      </c>
      <c r="J97" s="209" t="s">
        <v>988</v>
      </c>
      <c r="K97" s="209" t="s">
        <v>991</v>
      </c>
      <c r="L97" s="209" t="s">
        <v>992</v>
      </c>
      <c r="M97" s="209" t="s">
        <v>993</v>
      </c>
      <c r="N97" s="209" t="s">
        <v>994</v>
      </c>
      <c r="O97" s="209"/>
      <c r="P97" s="209" t="s">
        <v>255</v>
      </c>
    </row>
    <row r="98" spans="1:16">
      <c r="A98" s="209" t="s">
        <v>995</v>
      </c>
      <c r="B98" s="209" t="s">
        <v>996</v>
      </c>
      <c r="C98" s="209" t="s">
        <v>995</v>
      </c>
      <c r="D98" s="209" t="s">
        <v>997</v>
      </c>
      <c r="E98" s="209" t="s">
        <v>998</v>
      </c>
      <c r="F98" s="209" t="s">
        <v>999</v>
      </c>
      <c r="G98" s="210" t="s">
        <v>1000</v>
      </c>
      <c r="H98" s="209" t="s">
        <v>237</v>
      </c>
      <c r="I98" s="209" t="s">
        <v>1001</v>
      </c>
      <c r="J98" s="209" t="s">
        <v>1002</v>
      </c>
      <c r="K98" s="209" t="s">
        <v>1003</v>
      </c>
      <c r="L98" s="209" t="s">
        <v>1004</v>
      </c>
      <c r="M98" s="209" t="s">
        <v>1005</v>
      </c>
      <c r="N98" s="209" t="s">
        <v>1006</v>
      </c>
      <c r="O98" s="209"/>
      <c r="P98" s="209" t="s">
        <v>255</v>
      </c>
    </row>
    <row r="99" spans="1:16">
      <c r="A99" s="209" t="s">
        <v>1007</v>
      </c>
      <c r="B99" s="209" t="s">
        <v>1008</v>
      </c>
      <c r="C99" s="209" t="s">
        <v>1007</v>
      </c>
      <c r="D99" s="209" t="s">
        <v>1009</v>
      </c>
      <c r="E99" s="209" t="s">
        <v>1010</v>
      </c>
      <c r="F99" s="209" t="s">
        <v>1011</v>
      </c>
      <c r="G99" s="210" t="s">
        <v>1012</v>
      </c>
      <c r="H99" s="209" t="s">
        <v>237</v>
      </c>
      <c r="I99" s="209" t="s">
        <v>1013</v>
      </c>
      <c r="J99" s="209" t="s">
        <v>1014</v>
      </c>
      <c r="K99" s="209" t="s">
        <v>237</v>
      </c>
      <c r="L99" s="209" t="s">
        <v>237</v>
      </c>
      <c r="M99" s="209" t="s">
        <v>237</v>
      </c>
      <c r="N99" s="209" t="s">
        <v>237</v>
      </c>
      <c r="O99" s="209"/>
    </row>
    <row r="100" spans="1:16">
      <c r="A100" s="209" t="s">
        <v>1015</v>
      </c>
      <c r="B100" s="209" t="s">
        <v>1016</v>
      </c>
      <c r="C100" s="209" t="s">
        <v>1015</v>
      </c>
      <c r="D100" s="209" t="s">
        <v>1017</v>
      </c>
      <c r="E100" s="209" t="s">
        <v>1018</v>
      </c>
      <c r="F100" s="209" t="s">
        <v>1018</v>
      </c>
      <c r="G100" s="209" t="s">
        <v>1019</v>
      </c>
      <c r="H100" s="209" t="s">
        <v>237</v>
      </c>
      <c r="I100" s="209" t="s">
        <v>1020</v>
      </c>
      <c r="J100" s="209" t="s">
        <v>1021</v>
      </c>
      <c r="K100" s="209" t="s">
        <v>237</v>
      </c>
      <c r="L100" s="209" t="s">
        <v>237</v>
      </c>
      <c r="M100" s="209" t="s">
        <v>237</v>
      </c>
      <c r="N100" s="209" t="s">
        <v>237</v>
      </c>
      <c r="O100" s="209"/>
    </row>
    <row r="101" spans="1:16">
      <c r="A101" s="209" t="s">
        <v>1022</v>
      </c>
      <c r="B101" s="209" t="s">
        <v>1023</v>
      </c>
      <c r="C101" s="209" t="s">
        <v>1022</v>
      </c>
      <c r="D101" s="209" t="s">
        <v>1024</v>
      </c>
      <c r="E101" s="209" t="s">
        <v>1025</v>
      </c>
      <c r="F101" s="209" t="s">
        <v>1026</v>
      </c>
      <c r="G101" s="209" t="s">
        <v>1027</v>
      </c>
      <c r="H101" s="209" t="s">
        <v>237</v>
      </c>
      <c r="I101" s="209" t="s">
        <v>1028</v>
      </c>
      <c r="J101" s="209" t="s">
        <v>1029</v>
      </c>
      <c r="K101" s="209" t="s">
        <v>1030</v>
      </c>
      <c r="L101" s="209" t="s">
        <v>1031</v>
      </c>
      <c r="M101" s="209" t="s">
        <v>237</v>
      </c>
      <c r="N101" s="209" t="s">
        <v>237</v>
      </c>
      <c r="O101" s="209"/>
    </row>
    <row r="102" spans="1:16">
      <c r="A102" s="209" t="s">
        <v>1032</v>
      </c>
      <c r="B102" s="209" t="s">
        <v>1033</v>
      </c>
      <c r="C102" s="209" t="s">
        <v>1032</v>
      </c>
      <c r="D102" s="209" t="s">
        <v>1034</v>
      </c>
      <c r="E102" s="209" t="s">
        <v>1035</v>
      </c>
      <c r="F102" s="209"/>
      <c r="G102" s="210" t="s">
        <v>1036</v>
      </c>
      <c r="H102" s="209" t="s">
        <v>237</v>
      </c>
      <c r="I102" s="209" t="s">
        <v>1037</v>
      </c>
      <c r="J102" s="209" t="s">
        <v>1035</v>
      </c>
      <c r="K102" s="209" t="s">
        <v>1038</v>
      </c>
      <c r="L102" s="209" t="s">
        <v>237</v>
      </c>
      <c r="M102" s="209" t="s">
        <v>237</v>
      </c>
      <c r="N102" s="209" t="s">
        <v>237</v>
      </c>
      <c r="P102" s="209" t="s">
        <v>255</v>
      </c>
    </row>
    <row r="103" spans="1:16">
      <c r="A103" s="209" t="s">
        <v>1039</v>
      </c>
      <c r="B103" s="209" t="s">
        <v>1040</v>
      </c>
      <c r="C103" s="209" t="s">
        <v>1039</v>
      </c>
      <c r="D103" s="209" t="s">
        <v>1041</v>
      </c>
      <c r="E103" s="209" t="s">
        <v>1042</v>
      </c>
      <c r="F103" s="209" t="s">
        <v>1043</v>
      </c>
      <c r="G103" s="209" t="s">
        <v>1044</v>
      </c>
      <c r="H103" s="209" t="s">
        <v>237</v>
      </c>
      <c r="I103" s="209" t="s">
        <v>1045</v>
      </c>
      <c r="J103" s="209" t="s">
        <v>1042</v>
      </c>
      <c r="K103" s="209" t="s">
        <v>237</v>
      </c>
      <c r="L103" s="209" t="s">
        <v>237</v>
      </c>
      <c r="M103" s="209" t="s">
        <v>237</v>
      </c>
      <c r="N103" s="209" t="s">
        <v>237</v>
      </c>
      <c r="O103" s="209"/>
    </row>
    <row r="104" spans="1:16">
      <c r="A104" s="209" t="s">
        <v>1046</v>
      </c>
      <c r="B104" s="209" t="s">
        <v>1047</v>
      </c>
      <c r="C104" s="209" t="s">
        <v>1046</v>
      </c>
      <c r="D104" s="209" t="s">
        <v>1048</v>
      </c>
      <c r="E104" s="209" t="s">
        <v>1049</v>
      </c>
      <c r="F104" s="209" t="s">
        <v>1050</v>
      </c>
      <c r="G104" s="210" t="s">
        <v>1051</v>
      </c>
      <c r="H104" s="209" t="s">
        <v>1052</v>
      </c>
      <c r="I104" s="209" t="s">
        <v>1053</v>
      </c>
      <c r="J104" s="209" t="s">
        <v>1054</v>
      </c>
      <c r="K104" s="209" t="s">
        <v>1055</v>
      </c>
      <c r="L104" s="209" t="s">
        <v>1056</v>
      </c>
      <c r="M104" s="209" t="s">
        <v>237</v>
      </c>
      <c r="N104" s="209" t="s">
        <v>237</v>
      </c>
      <c r="O104" s="209"/>
      <c r="P104" s="209" t="s">
        <v>255</v>
      </c>
    </row>
    <row r="105" spans="1:16">
      <c r="A105" s="209" t="s">
        <v>1057</v>
      </c>
      <c r="B105" s="209" t="s">
        <v>1058</v>
      </c>
      <c r="C105" s="209" t="s">
        <v>1057</v>
      </c>
      <c r="D105" s="209" t="s">
        <v>1059</v>
      </c>
      <c r="E105" s="209" t="s">
        <v>1060</v>
      </c>
      <c r="F105" s="209" t="s">
        <v>1061</v>
      </c>
      <c r="G105" s="209" t="s">
        <v>1062</v>
      </c>
      <c r="H105" s="209" t="s">
        <v>237</v>
      </c>
      <c r="I105" s="209" t="s">
        <v>1063</v>
      </c>
      <c r="J105" s="209" t="s">
        <v>1064</v>
      </c>
      <c r="K105" s="209" t="s">
        <v>237</v>
      </c>
      <c r="L105" s="209" t="s">
        <v>237</v>
      </c>
      <c r="M105" s="209" t="s">
        <v>237</v>
      </c>
      <c r="N105" s="209" t="s">
        <v>237</v>
      </c>
      <c r="O105" s="209" t="s">
        <v>255</v>
      </c>
      <c r="P105" s="209" t="s">
        <v>255</v>
      </c>
    </row>
    <row r="106" spans="1:16">
      <c r="A106" s="209" t="s">
        <v>1065</v>
      </c>
      <c r="B106" s="209" t="s">
        <v>1066</v>
      </c>
      <c r="C106" s="209" t="s">
        <v>1065</v>
      </c>
      <c r="D106" s="209" t="s">
        <v>1067</v>
      </c>
      <c r="E106" s="209" t="s">
        <v>1068</v>
      </c>
      <c r="F106" s="209" t="s">
        <v>1069</v>
      </c>
      <c r="G106" s="209" t="s">
        <v>1070</v>
      </c>
      <c r="H106" s="209" t="s">
        <v>237</v>
      </c>
      <c r="I106" s="209" t="s">
        <v>1071</v>
      </c>
      <c r="J106" s="209" t="s">
        <v>1072</v>
      </c>
      <c r="K106" s="209" t="s">
        <v>1073</v>
      </c>
      <c r="L106" s="209" t="s">
        <v>1068</v>
      </c>
      <c r="M106" s="209" t="s">
        <v>237</v>
      </c>
      <c r="N106" s="209" t="s">
        <v>237</v>
      </c>
      <c r="O106" s="209"/>
    </row>
    <row r="107" spans="1:16">
      <c r="A107" s="209" t="s">
        <v>1074</v>
      </c>
      <c r="B107" s="209" t="s">
        <v>1075</v>
      </c>
      <c r="C107" s="209" t="s">
        <v>1074</v>
      </c>
      <c r="D107" s="209" t="s">
        <v>1076</v>
      </c>
      <c r="E107" s="209" t="s">
        <v>1077</v>
      </c>
      <c r="F107" s="209" t="s">
        <v>1078</v>
      </c>
      <c r="G107" s="210" t="s">
        <v>1079</v>
      </c>
      <c r="H107" s="210" t="s">
        <v>1080</v>
      </c>
      <c r="I107" s="209" t="s">
        <v>1081</v>
      </c>
      <c r="J107" s="209" t="s">
        <v>1082</v>
      </c>
      <c r="K107" s="209" t="s">
        <v>237</v>
      </c>
      <c r="L107" s="209" t="s">
        <v>237</v>
      </c>
      <c r="M107" s="209" t="s">
        <v>237</v>
      </c>
      <c r="N107" s="209" t="s">
        <v>237</v>
      </c>
      <c r="O107" s="209"/>
      <c r="P107" s="209" t="s">
        <v>255</v>
      </c>
    </row>
    <row r="108" spans="1:16">
      <c r="A108" s="209" t="s">
        <v>1083</v>
      </c>
      <c r="B108" s="214" t="s">
        <v>1084</v>
      </c>
      <c r="C108" s="209" t="s">
        <v>1083</v>
      </c>
      <c r="D108" s="209" t="s">
        <v>1085</v>
      </c>
      <c r="E108" s="209" t="s">
        <v>1086</v>
      </c>
      <c r="F108" s="209" t="s">
        <v>1087</v>
      </c>
      <c r="G108" s="215" t="s">
        <v>1088</v>
      </c>
      <c r="H108" s="209" t="s">
        <v>237</v>
      </c>
      <c r="I108" s="209" t="s">
        <v>1089</v>
      </c>
      <c r="J108" s="209" t="s">
        <v>1090</v>
      </c>
      <c r="K108" s="209" t="s">
        <v>1091</v>
      </c>
      <c r="L108" s="209" t="s">
        <v>1092</v>
      </c>
      <c r="M108" s="209" t="s">
        <v>237</v>
      </c>
      <c r="N108" s="209" t="s">
        <v>237</v>
      </c>
      <c r="P108" s="209" t="s">
        <v>255</v>
      </c>
    </row>
    <row r="109" spans="1:16">
      <c r="A109" s="209" t="s">
        <v>1093</v>
      </c>
      <c r="B109" s="209" t="s">
        <v>1094</v>
      </c>
      <c r="C109" s="209" t="s">
        <v>1093</v>
      </c>
      <c r="D109" s="209" t="s">
        <v>1095</v>
      </c>
      <c r="E109" s="209" t="s">
        <v>1096</v>
      </c>
      <c r="F109" s="209" t="s">
        <v>1097</v>
      </c>
      <c r="G109" s="210" t="s">
        <v>1098</v>
      </c>
      <c r="H109" s="209" t="s">
        <v>237</v>
      </c>
      <c r="I109" s="209" t="s">
        <v>1099</v>
      </c>
      <c r="J109" s="209" t="s">
        <v>1100</v>
      </c>
      <c r="K109" s="209" t="s">
        <v>1101</v>
      </c>
      <c r="L109" s="209" t="s">
        <v>1102</v>
      </c>
      <c r="M109" s="209" t="s">
        <v>237</v>
      </c>
      <c r="N109" s="209" t="s">
        <v>237</v>
      </c>
      <c r="O109" s="209"/>
      <c r="P109" s="209" t="s">
        <v>255</v>
      </c>
    </row>
    <row r="110" spans="1:16">
      <c r="A110" s="209" t="s">
        <v>1103</v>
      </c>
      <c r="B110" s="209" t="s">
        <v>1104</v>
      </c>
      <c r="C110" s="209" t="s">
        <v>1103</v>
      </c>
      <c r="D110" s="209" t="s">
        <v>1105</v>
      </c>
      <c r="E110" s="209" t="s">
        <v>1106</v>
      </c>
      <c r="F110" s="209" t="s">
        <v>1107</v>
      </c>
      <c r="G110" s="210" t="s">
        <v>1108</v>
      </c>
      <c r="H110" s="209" t="s">
        <v>237</v>
      </c>
      <c r="I110" s="209" t="s">
        <v>1109</v>
      </c>
      <c r="J110" s="209" t="s">
        <v>1110</v>
      </c>
      <c r="K110" s="209" t="s">
        <v>237</v>
      </c>
      <c r="L110" s="209" t="s">
        <v>237</v>
      </c>
      <c r="M110" s="209" t="s">
        <v>237</v>
      </c>
      <c r="N110" s="209" t="s">
        <v>237</v>
      </c>
      <c r="O110" s="209"/>
      <c r="P110" s="209" t="s">
        <v>255</v>
      </c>
    </row>
    <row r="111" spans="1:16">
      <c r="A111" s="209" t="s">
        <v>1111</v>
      </c>
      <c r="B111" s="209" t="s">
        <v>1112</v>
      </c>
      <c r="C111" s="209" t="s">
        <v>1111</v>
      </c>
      <c r="D111" s="209" t="s">
        <v>1113</v>
      </c>
      <c r="E111" s="209" t="s">
        <v>1114</v>
      </c>
      <c r="F111" s="209" t="s">
        <v>1115</v>
      </c>
      <c r="G111" s="209" t="s">
        <v>1116</v>
      </c>
      <c r="H111" s="209" t="s">
        <v>237</v>
      </c>
      <c r="I111" s="209" t="s">
        <v>1117</v>
      </c>
      <c r="J111" s="209" t="s">
        <v>1118</v>
      </c>
      <c r="K111" s="209" t="s">
        <v>1119</v>
      </c>
      <c r="L111" s="209" t="s">
        <v>1120</v>
      </c>
      <c r="M111" s="209" t="s">
        <v>1121</v>
      </c>
      <c r="N111" s="209" t="s">
        <v>1122</v>
      </c>
      <c r="O111" s="209"/>
    </row>
    <row r="112" spans="1:16">
      <c r="A112" s="209" t="s">
        <v>1123</v>
      </c>
      <c r="B112" s="209" t="s">
        <v>1124</v>
      </c>
      <c r="C112" s="209" t="s">
        <v>1123</v>
      </c>
      <c r="D112" s="209" t="s">
        <v>1125</v>
      </c>
      <c r="E112" s="209" t="s">
        <v>1126</v>
      </c>
      <c r="F112" s="209" t="s">
        <v>1127</v>
      </c>
      <c r="G112" s="210" t="s">
        <v>1128</v>
      </c>
      <c r="H112" s="209" t="s">
        <v>237</v>
      </c>
      <c r="I112" s="209" t="s">
        <v>1129</v>
      </c>
      <c r="J112" s="209" t="s">
        <v>1130</v>
      </c>
      <c r="K112" s="209" t="s">
        <v>1131</v>
      </c>
      <c r="L112" s="209" t="s">
        <v>1132</v>
      </c>
      <c r="M112" s="209" t="s">
        <v>237</v>
      </c>
      <c r="N112" s="209" t="s">
        <v>237</v>
      </c>
      <c r="O112" s="209" t="s">
        <v>255</v>
      </c>
    </row>
    <row r="113" spans="1:16">
      <c r="A113" s="209" t="s">
        <v>1133</v>
      </c>
      <c r="B113" s="209" t="s">
        <v>1134</v>
      </c>
      <c r="C113" s="209" t="s">
        <v>1133</v>
      </c>
      <c r="D113" s="209" t="s">
        <v>1135</v>
      </c>
      <c r="E113" s="209" t="s">
        <v>1136</v>
      </c>
      <c r="F113" s="209" t="s">
        <v>1136</v>
      </c>
      <c r="G113" s="209" t="s">
        <v>1137</v>
      </c>
      <c r="H113" s="209" t="s">
        <v>237</v>
      </c>
      <c r="I113" s="209" t="s">
        <v>1138</v>
      </c>
      <c r="J113" s="209" t="s">
        <v>1139</v>
      </c>
      <c r="K113" s="209" t="s">
        <v>237</v>
      </c>
      <c r="L113" s="209" t="s">
        <v>237</v>
      </c>
      <c r="M113" s="209" t="s">
        <v>237</v>
      </c>
      <c r="N113" s="209" t="s">
        <v>237</v>
      </c>
      <c r="O113" s="209"/>
    </row>
    <row r="114" spans="1:16">
      <c r="A114" s="209" t="s">
        <v>1140</v>
      </c>
      <c r="B114" s="209" t="s">
        <v>1141</v>
      </c>
      <c r="C114" s="209" t="s">
        <v>1140</v>
      </c>
      <c r="D114" s="209" t="s">
        <v>1142</v>
      </c>
      <c r="E114" s="209" t="s">
        <v>1143</v>
      </c>
      <c r="F114" s="209" t="s">
        <v>1144</v>
      </c>
      <c r="G114" s="210" t="s">
        <v>1145</v>
      </c>
      <c r="H114" s="209" t="s">
        <v>237</v>
      </c>
      <c r="I114" s="209" t="s">
        <v>1146</v>
      </c>
      <c r="J114" s="209" t="s">
        <v>1147</v>
      </c>
      <c r="K114" s="209" t="s">
        <v>237</v>
      </c>
      <c r="L114" s="209" t="s">
        <v>237</v>
      </c>
      <c r="M114" s="209" t="s">
        <v>237</v>
      </c>
      <c r="N114" s="209" t="s">
        <v>237</v>
      </c>
      <c r="O114" s="209"/>
      <c r="P114" s="209" t="s">
        <v>255</v>
      </c>
    </row>
    <row r="115" spans="1:16">
      <c r="A115" s="211" t="s">
        <v>1148</v>
      </c>
      <c r="B115" s="211" t="s">
        <v>1149</v>
      </c>
      <c r="C115" s="209" t="s">
        <v>1148</v>
      </c>
      <c r="D115" s="209" t="s">
        <v>1150</v>
      </c>
      <c r="E115" s="209" t="s">
        <v>1151</v>
      </c>
      <c r="F115" s="209" t="s">
        <v>1152</v>
      </c>
      <c r="G115" s="210" t="s">
        <v>1153</v>
      </c>
      <c r="H115" s="209" t="s">
        <v>237</v>
      </c>
      <c r="I115" s="209" t="s">
        <v>1154</v>
      </c>
      <c r="J115" s="209" t="s">
        <v>1155</v>
      </c>
      <c r="K115" s="209" t="s">
        <v>237</v>
      </c>
      <c r="L115" s="209" t="s">
        <v>237</v>
      </c>
      <c r="M115" s="209" t="s">
        <v>237</v>
      </c>
      <c r="N115" s="209" t="s">
        <v>237</v>
      </c>
      <c r="O115" s="209"/>
    </row>
    <row r="116" spans="1:16">
      <c r="A116" s="211" t="s">
        <v>1148</v>
      </c>
      <c r="B116" s="211" t="s">
        <v>1156</v>
      </c>
      <c r="C116" s="209" t="s">
        <v>1148</v>
      </c>
      <c r="D116" s="209" t="s">
        <v>1157</v>
      </c>
      <c r="E116" s="209" t="s">
        <v>1158</v>
      </c>
      <c r="F116" s="209" t="s">
        <v>1159</v>
      </c>
      <c r="G116" s="209" t="s">
        <v>1160</v>
      </c>
      <c r="H116" s="209" t="s">
        <v>237</v>
      </c>
      <c r="I116" s="209" t="s">
        <v>1161</v>
      </c>
      <c r="J116" s="209" t="s">
        <v>1162</v>
      </c>
      <c r="K116" s="209" t="s">
        <v>1163</v>
      </c>
      <c r="L116" s="209" t="s">
        <v>1164</v>
      </c>
      <c r="M116" s="209" t="s">
        <v>237</v>
      </c>
      <c r="N116" s="209" t="s">
        <v>237</v>
      </c>
      <c r="O116" s="209"/>
    </row>
    <row r="117" spans="1:16">
      <c r="A117" s="209" t="s">
        <v>1165</v>
      </c>
      <c r="B117" s="209" t="s">
        <v>1166</v>
      </c>
      <c r="C117" s="209" t="s">
        <v>1165</v>
      </c>
      <c r="D117" s="209" t="s">
        <v>1167</v>
      </c>
      <c r="E117" s="209" t="s">
        <v>1168</v>
      </c>
      <c r="F117" s="209" t="s">
        <v>1169</v>
      </c>
      <c r="G117" s="209" t="s">
        <v>1170</v>
      </c>
      <c r="H117" s="209" t="s">
        <v>237</v>
      </c>
      <c r="I117" s="209" t="s">
        <v>1171</v>
      </c>
      <c r="J117" s="209" t="s">
        <v>237</v>
      </c>
      <c r="K117" s="209" t="s">
        <v>1172</v>
      </c>
      <c r="L117" s="209" t="s">
        <v>1173</v>
      </c>
      <c r="M117" s="209" t="s">
        <v>237</v>
      </c>
      <c r="N117" s="209" t="s">
        <v>237</v>
      </c>
      <c r="O117" s="209"/>
    </row>
    <row r="118" spans="1:16">
      <c r="A118" s="209" t="s">
        <v>1174</v>
      </c>
      <c r="B118" s="209" t="s">
        <v>1175</v>
      </c>
      <c r="C118" s="209" t="s">
        <v>1174</v>
      </c>
      <c r="D118" s="209" t="s">
        <v>1176</v>
      </c>
      <c r="E118" s="209" t="s">
        <v>1177</v>
      </c>
      <c r="F118" s="209" t="s">
        <v>1178</v>
      </c>
      <c r="G118" s="209" t="s">
        <v>1179</v>
      </c>
      <c r="H118" s="209" t="s">
        <v>237</v>
      </c>
      <c r="I118" s="209" t="s">
        <v>1180</v>
      </c>
      <c r="J118" s="209" t="s">
        <v>1181</v>
      </c>
      <c r="K118" s="209" t="s">
        <v>1182</v>
      </c>
      <c r="L118" s="209" t="s">
        <v>1183</v>
      </c>
      <c r="M118" s="209" t="s">
        <v>237</v>
      </c>
      <c r="N118" s="209" t="s">
        <v>237</v>
      </c>
      <c r="O118" s="209"/>
      <c r="P118" s="209" t="s">
        <v>255</v>
      </c>
    </row>
    <row r="119" spans="1:16">
      <c r="A119" s="209" t="s">
        <v>1184</v>
      </c>
      <c r="B119" s="209" t="s">
        <v>1185</v>
      </c>
      <c r="C119" s="209" t="s">
        <v>1184</v>
      </c>
      <c r="D119" s="209" t="s">
        <v>1186</v>
      </c>
      <c r="E119" s="209" t="s">
        <v>1187</v>
      </c>
      <c r="F119" s="209" t="s">
        <v>237</v>
      </c>
      <c r="G119" s="210" t="s">
        <v>1188</v>
      </c>
      <c r="H119" s="209" t="s">
        <v>237</v>
      </c>
      <c r="I119" s="209" t="s">
        <v>1189</v>
      </c>
      <c r="J119" s="209" t="s">
        <v>1190</v>
      </c>
      <c r="K119" s="209" t="s">
        <v>1191</v>
      </c>
      <c r="L119" s="209" t="s">
        <v>1192</v>
      </c>
      <c r="M119" s="209" t="s">
        <v>237</v>
      </c>
      <c r="N119" s="209" t="s">
        <v>237</v>
      </c>
      <c r="O119" s="209"/>
    </row>
    <row r="120" spans="1:16">
      <c r="A120" s="209" t="s">
        <v>1193</v>
      </c>
      <c r="B120" s="209" t="s">
        <v>1194</v>
      </c>
      <c r="C120" s="209" t="s">
        <v>1193</v>
      </c>
      <c r="D120" s="209" t="s">
        <v>1195</v>
      </c>
      <c r="E120" s="209" t="s">
        <v>1196</v>
      </c>
      <c r="F120" s="209" t="s">
        <v>1196</v>
      </c>
      <c r="G120" s="210" t="s">
        <v>1197</v>
      </c>
      <c r="H120" s="209" t="s">
        <v>237</v>
      </c>
      <c r="I120" s="209" t="s">
        <v>1198</v>
      </c>
      <c r="J120" s="209" t="s">
        <v>1199</v>
      </c>
      <c r="K120" s="209" t="s">
        <v>1200</v>
      </c>
      <c r="L120" s="209" t="s">
        <v>1201</v>
      </c>
      <c r="M120" s="209" t="s">
        <v>237</v>
      </c>
      <c r="N120" s="209" t="s">
        <v>237</v>
      </c>
      <c r="O120" s="209" t="s">
        <v>255</v>
      </c>
    </row>
    <row r="121" spans="1:16">
      <c r="A121" s="211" t="s">
        <v>1202</v>
      </c>
      <c r="B121" s="211" t="s">
        <v>1203</v>
      </c>
      <c r="C121" s="209" t="s">
        <v>1202</v>
      </c>
      <c r="D121" s="209" t="s">
        <v>1204</v>
      </c>
      <c r="E121" s="209" t="s">
        <v>1205</v>
      </c>
      <c r="F121" s="209" t="s">
        <v>1206</v>
      </c>
      <c r="G121" s="210" t="s">
        <v>1207</v>
      </c>
      <c r="H121" s="209" t="s">
        <v>237</v>
      </c>
      <c r="I121" s="209" t="s">
        <v>1208</v>
      </c>
      <c r="J121" s="209" t="s">
        <v>1209</v>
      </c>
      <c r="K121" s="209" t="s">
        <v>1210</v>
      </c>
      <c r="L121" s="209" t="s">
        <v>1211</v>
      </c>
      <c r="M121" s="209" t="s">
        <v>237</v>
      </c>
      <c r="N121" s="209" t="s">
        <v>237</v>
      </c>
      <c r="O121" s="209" t="s">
        <v>255</v>
      </c>
      <c r="P121" s="209" t="s">
        <v>255</v>
      </c>
    </row>
    <row r="122" spans="1:16">
      <c r="A122" s="211" t="s">
        <v>1202</v>
      </c>
      <c r="B122" s="211" t="s">
        <v>1212</v>
      </c>
      <c r="C122" s="209" t="s">
        <v>1202</v>
      </c>
      <c r="D122" s="209" t="s">
        <v>1213</v>
      </c>
      <c r="E122" s="209" t="s">
        <v>1214</v>
      </c>
      <c r="F122" s="209" t="s">
        <v>1215</v>
      </c>
      <c r="G122" s="209" t="s">
        <v>1216</v>
      </c>
      <c r="H122" s="209" t="s">
        <v>237</v>
      </c>
      <c r="I122" s="209" t="s">
        <v>1217</v>
      </c>
      <c r="J122" s="209" t="s">
        <v>237</v>
      </c>
      <c r="K122" s="209" t="s">
        <v>237</v>
      </c>
      <c r="L122" s="209" t="s">
        <v>237</v>
      </c>
      <c r="M122" s="209" t="s">
        <v>237</v>
      </c>
      <c r="N122" s="209" t="s">
        <v>237</v>
      </c>
      <c r="O122" s="209"/>
    </row>
    <row r="123" spans="1:16">
      <c r="A123" s="209" t="s">
        <v>1218</v>
      </c>
      <c r="B123" s="209" t="s">
        <v>1219</v>
      </c>
      <c r="C123" s="209" t="s">
        <v>1218</v>
      </c>
      <c r="D123" s="209" t="s">
        <v>1220</v>
      </c>
      <c r="E123" s="209" t="s">
        <v>1221</v>
      </c>
      <c r="F123" s="209" t="s">
        <v>1222</v>
      </c>
      <c r="G123" s="209" t="s">
        <v>1223</v>
      </c>
      <c r="H123" s="209" t="s">
        <v>237</v>
      </c>
      <c r="I123" s="209" t="s">
        <v>1224</v>
      </c>
      <c r="J123" s="209" t="s">
        <v>1225</v>
      </c>
      <c r="K123" s="209" t="s">
        <v>1226</v>
      </c>
      <c r="L123" s="209" t="s">
        <v>1227</v>
      </c>
      <c r="M123" s="209" t="s">
        <v>1228</v>
      </c>
      <c r="N123" s="209" t="s">
        <v>1229</v>
      </c>
      <c r="O123" s="209"/>
      <c r="P123" s="209" t="s">
        <v>255</v>
      </c>
    </row>
    <row r="124" spans="1:16">
      <c r="A124" s="209" t="s">
        <v>1230</v>
      </c>
      <c r="B124" s="209" t="s">
        <v>1231</v>
      </c>
      <c r="C124" s="209" t="s">
        <v>1230</v>
      </c>
      <c r="D124" s="209" t="s">
        <v>1232</v>
      </c>
      <c r="E124" s="209" t="s">
        <v>1233</v>
      </c>
      <c r="F124" s="209" t="s">
        <v>1234</v>
      </c>
      <c r="G124" s="209" t="s">
        <v>237</v>
      </c>
      <c r="H124" s="209" t="s">
        <v>237</v>
      </c>
      <c r="I124" s="209" t="s">
        <v>1235</v>
      </c>
      <c r="J124" s="209" t="s">
        <v>1236</v>
      </c>
      <c r="K124" s="209" t="s">
        <v>1237</v>
      </c>
      <c r="L124" s="209" t="s">
        <v>1238</v>
      </c>
      <c r="M124" s="209" t="s">
        <v>237</v>
      </c>
      <c r="N124" s="209" t="s">
        <v>237</v>
      </c>
      <c r="O124" s="209"/>
    </row>
    <row r="125" spans="1:16">
      <c r="A125" s="209" t="s">
        <v>1239</v>
      </c>
      <c r="B125" s="209" t="s">
        <v>1240</v>
      </c>
      <c r="C125" s="209" t="s">
        <v>1239</v>
      </c>
      <c r="D125" s="209" t="s">
        <v>1241</v>
      </c>
      <c r="E125" s="209" t="s">
        <v>1242</v>
      </c>
      <c r="F125" s="209" t="s">
        <v>1243</v>
      </c>
      <c r="G125" s="210" t="s">
        <v>1244</v>
      </c>
      <c r="H125" s="209" t="s">
        <v>237</v>
      </c>
      <c r="I125" s="209" t="s">
        <v>1245</v>
      </c>
      <c r="J125" s="209" t="s">
        <v>1246</v>
      </c>
      <c r="K125" s="209" t="s">
        <v>1247</v>
      </c>
      <c r="L125" s="209" t="s">
        <v>1248</v>
      </c>
      <c r="M125" s="209" t="s">
        <v>237</v>
      </c>
      <c r="N125" s="209" t="s">
        <v>237</v>
      </c>
      <c r="O125" s="209"/>
    </row>
    <row r="126" spans="1:16">
      <c r="A126" s="209" t="s">
        <v>1249</v>
      </c>
      <c r="B126" s="209" t="s">
        <v>1250</v>
      </c>
      <c r="C126" s="209" t="s">
        <v>1251</v>
      </c>
      <c r="D126" s="209" t="s">
        <v>1252</v>
      </c>
      <c r="E126" s="209" t="s">
        <v>1253</v>
      </c>
      <c r="F126" s="209" t="s">
        <v>1253</v>
      </c>
      <c r="G126" s="209" t="s">
        <v>1254</v>
      </c>
      <c r="H126" s="209" t="s">
        <v>237</v>
      </c>
      <c r="I126" s="209" t="s">
        <v>1255</v>
      </c>
      <c r="J126" s="209" t="s">
        <v>1256</v>
      </c>
      <c r="K126" s="209" t="s">
        <v>237</v>
      </c>
      <c r="L126" s="209" t="s">
        <v>237</v>
      </c>
      <c r="M126" s="209" t="s">
        <v>237</v>
      </c>
      <c r="N126" s="209" t="s">
        <v>237</v>
      </c>
      <c r="O126" s="209" t="s">
        <v>255</v>
      </c>
    </row>
    <row r="127" spans="1:16">
      <c r="A127" s="209" t="s">
        <v>1257</v>
      </c>
      <c r="B127" s="209" t="s">
        <v>1258</v>
      </c>
      <c r="C127" s="209" t="s">
        <v>1257</v>
      </c>
      <c r="D127" s="209" t="s">
        <v>1259</v>
      </c>
      <c r="E127" s="209" t="s">
        <v>1260</v>
      </c>
      <c r="F127" s="209" t="s">
        <v>1261</v>
      </c>
      <c r="G127" s="210" t="s">
        <v>1262</v>
      </c>
      <c r="H127" s="209" t="s">
        <v>237</v>
      </c>
      <c r="I127" s="209" t="s">
        <v>1263</v>
      </c>
      <c r="J127" s="209" t="s">
        <v>1264</v>
      </c>
      <c r="K127" s="209" t="s">
        <v>1265</v>
      </c>
      <c r="L127" s="209" t="s">
        <v>1266</v>
      </c>
      <c r="M127" s="209" t="s">
        <v>237</v>
      </c>
      <c r="N127" s="209" t="s">
        <v>237</v>
      </c>
      <c r="O127" s="209"/>
      <c r="P127" s="209" t="s">
        <v>255</v>
      </c>
    </row>
    <row r="128" spans="1:16">
      <c r="A128" s="209" t="s">
        <v>1267</v>
      </c>
      <c r="B128" s="209" t="s">
        <v>1268</v>
      </c>
      <c r="C128" s="209" t="s">
        <v>1267</v>
      </c>
      <c r="D128" s="209" t="s">
        <v>1269</v>
      </c>
      <c r="E128" s="209" t="s">
        <v>1270</v>
      </c>
      <c r="F128" s="209" t="s">
        <v>1271</v>
      </c>
      <c r="G128" s="210" t="s">
        <v>1272</v>
      </c>
      <c r="H128" s="209" t="s">
        <v>237</v>
      </c>
      <c r="I128" s="209" t="s">
        <v>1273</v>
      </c>
      <c r="J128" s="209" t="s">
        <v>1271</v>
      </c>
      <c r="K128" s="209" t="s">
        <v>1274</v>
      </c>
      <c r="L128" s="209" t="s">
        <v>1275</v>
      </c>
      <c r="M128" s="209" t="s">
        <v>1276</v>
      </c>
      <c r="N128" s="209" t="s">
        <v>1277</v>
      </c>
      <c r="O128" s="209"/>
      <c r="P128" s="209" t="s">
        <v>255</v>
      </c>
    </row>
    <row r="129" spans="1:16">
      <c r="A129" s="209" t="s">
        <v>1278</v>
      </c>
      <c r="B129" s="209" t="s">
        <v>1279</v>
      </c>
      <c r="C129" s="209" t="s">
        <v>1278</v>
      </c>
      <c r="D129" s="209" t="s">
        <v>1280</v>
      </c>
      <c r="E129" s="209" t="s">
        <v>1281</v>
      </c>
      <c r="F129" s="209" t="s">
        <v>1282</v>
      </c>
      <c r="G129" s="210" t="s">
        <v>1283</v>
      </c>
      <c r="H129" s="209"/>
      <c r="I129" s="209"/>
      <c r="J129" s="209"/>
      <c r="K129" s="209"/>
      <c r="L129" s="209"/>
      <c r="M129" s="209"/>
      <c r="N129" s="209"/>
      <c r="O129" s="209"/>
    </row>
    <row r="130" spans="1:16">
      <c r="A130" s="209" t="s">
        <v>1284</v>
      </c>
      <c r="B130" s="209" t="s">
        <v>1285</v>
      </c>
      <c r="C130" s="209" t="s">
        <v>1284</v>
      </c>
      <c r="D130" s="209" t="s">
        <v>1286</v>
      </c>
      <c r="E130" s="209" t="s">
        <v>1287</v>
      </c>
      <c r="F130" s="209" t="s">
        <v>1287</v>
      </c>
      <c r="G130" s="210" t="s">
        <v>1288</v>
      </c>
      <c r="H130" s="209" t="s">
        <v>237</v>
      </c>
      <c r="I130" s="209" t="s">
        <v>1289</v>
      </c>
      <c r="J130" s="209" t="s">
        <v>1290</v>
      </c>
      <c r="K130" s="209" t="s">
        <v>1291</v>
      </c>
      <c r="L130" s="209" t="s">
        <v>1292</v>
      </c>
      <c r="M130" s="209" t="s">
        <v>1293</v>
      </c>
      <c r="N130" s="209" t="s">
        <v>1294</v>
      </c>
      <c r="O130" s="209"/>
    </row>
    <row r="131" spans="1:16">
      <c r="A131" s="209" t="s">
        <v>1295</v>
      </c>
      <c r="B131" s="209" t="s">
        <v>1296</v>
      </c>
      <c r="C131" s="209" t="s">
        <v>1295</v>
      </c>
      <c r="D131" s="209" t="s">
        <v>1297</v>
      </c>
      <c r="E131" s="209" t="s">
        <v>1298</v>
      </c>
      <c r="F131" s="209" t="s">
        <v>1299</v>
      </c>
      <c r="G131" s="209" t="s">
        <v>1300</v>
      </c>
      <c r="H131" s="209" t="s">
        <v>237</v>
      </c>
      <c r="I131" s="209" t="s">
        <v>1301</v>
      </c>
      <c r="J131" s="209" t="s">
        <v>237</v>
      </c>
      <c r="K131" s="209" t="s">
        <v>237</v>
      </c>
      <c r="L131" s="209" t="s">
        <v>237</v>
      </c>
      <c r="M131" s="209" t="s">
        <v>237</v>
      </c>
      <c r="N131" s="209" t="s">
        <v>237</v>
      </c>
      <c r="O131" s="209"/>
    </row>
    <row r="132" spans="1:16">
      <c r="A132" s="209" t="s">
        <v>1302</v>
      </c>
      <c r="B132" s="209" t="s">
        <v>1303</v>
      </c>
      <c r="C132" s="209" t="s">
        <v>1302</v>
      </c>
      <c r="D132" s="209" t="s">
        <v>1304</v>
      </c>
      <c r="E132" s="209" t="s">
        <v>1305</v>
      </c>
      <c r="F132" s="209" t="s">
        <v>1306</v>
      </c>
      <c r="G132" s="210" t="s">
        <v>1307</v>
      </c>
      <c r="H132" s="209" t="s">
        <v>237</v>
      </c>
      <c r="I132" s="209" t="s">
        <v>1308</v>
      </c>
      <c r="J132" s="209" t="s">
        <v>1309</v>
      </c>
      <c r="K132" s="209" t="s">
        <v>1310</v>
      </c>
      <c r="L132" s="209" t="s">
        <v>237</v>
      </c>
      <c r="M132" s="209" t="s">
        <v>237</v>
      </c>
      <c r="N132" s="209" t="s">
        <v>237</v>
      </c>
      <c r="O132" s="209"/>
      <c r="P132" s="209" t="s">
        <v>255</v>
      </c>
    </row>
    <row r="133" spans="1:16">
      <c r="A133" s="209" t="s">
        <v>1311</v>
      </c>
      <c r="B133" s="209" t="s">
        <v>1312</v>
      </c>
      <c r="C133" s="209" t="s">
        <v>1311</v>
      </c>
      <c r="D133" s="209" t="s">
        <v>1313</v>
      </c>
      <c r="E133" s="209" t="s">
        <v>1314</v>
      </c>
      <c r="F133" s="209" t="s">
        <v>1314</v>
      </c>
      <c r="G133" s="209"/>
      <c r="H133" s="209"/>
      <c r="I133" s="209"/>
      <c r="J133" s="209"/>
      <c r="K133" s="209"/>
      <c r="L133" s="209"/>
      <c r="M133" s="209"/>
      <c r="N133" s="209"/>
      <c r="O133" s="209"/>
    </row>
    <row r="134" spans="1:16">
      <c r="A134" s="209" t="s">
        <v>1315</v>
      </c>
      <c r="B134" s="209" t="s">
        <v>1316</v>
      </c>
      <c r="C134" s="209" t="s">
        <v>1315</v>
      </c>
      <c r="D134" s="209" t="s">
        <v>1317</v>
      </c>
      <c r="E134" s="209" t="s">
        <v>1318</v>
      </c>
      <c r="F134" s="209" t="s">
        <v>1319</v>
      </c>
      <c r="G134" s="209" t="s">
        <v>1320</v>
      </c>
      <c r="H134" s="209" t="s">
        <v>237</v>
      </c>
      <c r="I134" s="209" t="s">
        <v>1321</v>
      </c>
      <c r="J134" s="209" t="s">
        <v>1322</v>
      </c>
      <c r="K134" s="209" t="s">
        <v>1323</v>
      </c>
      <c r="L134" s="209" t="s">
        <v>1324</v>
      </c>
      <c r="M134" s="209" t="s">
        <v>237</v>
      </c>
      <c r="N134" s="209" t="s">
        <v>237</v>
      </c>
      <c r="O134" s="209"/>
      <c r="P134" s="209" t="s">
        <v>255</v>
      </c>
    </row>
    <row r="135" spans="1:16">
      <c r="A135" s="209" t="s">
        <v>1325</v>
      </c>
      <c r="B135" s="209" t="s">
        <v>1326</v>
      </c>
      <c r="C135" s="209" t="s">
        <v>1325</v>
      </c>
      <c r="D135" s="209" t="s">
        <v>1327</v>
      </c>
      <c r="E135" s="209" t="s">
        <v>1328</v>
      </c>
      <c r="F135" s="209" t="s">
        <v>1328</v>
      </c>
      <c r="G135" s="209" t="s">
        <v>237</v>
      </c>
      <c r="H135" s="209" t="s">
        <v>237</v>
      </c>
      <c r="I135" s="209" t="s">
        <v>1329</v>
      </c>
      <c r="J135" s="209" t="s">
        <v>1330</v>
      </c>
      <c r="K135" s="209" t="s">
        <v>237</v>
      </c>
      <c r="L135" s="209" t="s">
        <v>237</v>
      </c>
      <c r="M135" s="209" t="s">
        <v>237</v>
      </c>
      <c r="N135" s="209" t="s">
        <v>237</v>
      </c>
      <c r="O135" s="209" t="s">
        <v>255</v>
      </c>
    </row>
    <row r="136" spans="1:16">
      <c r="A136" s="209" t="s">
        <v>1331</v>
      </c>
      <c r="B136" s="209" t="s">
        <v>1332</v>
      </c>
      <c r="C136" s="209" t="s">
        <v>1331</v>
      </c>
      <c r="D136" s="209" t="s">
        <v>1333</v>
      </c>
      <c r="E136" s="209" t="s">
        <v>1334</v>
      </c>
      <c r="F136" s="209" t="s">
        <v>1334</v>
      </c>
      <c r="G136" s="209" t="s">
        <v>237</v>
      </c>
      <c r="H136" s="209" t="s">
        <v>237</v>
      </c>
      <c r="I136" s="209" t="s">
        <v>237</v>
      </c>
      <c r="J136" s="209" t="s">
        <v>237</v>
      </c>
      <c r="K136" s="209" t="s">
        <v>237</v>
      </c>
      <c r="L136" s="209" t="s">
        <v>237</v>
      </c>
      <c r="M136" s="209" t="s">
        <v>237</v>
      </c>
      <c r="N136" s="209" t="s">
        <v>237</v>
      </c>
      <c r="O136" s="209"/>
    </row>
    <row r="137" spans="1:16">
      <c r="A137" s="209" t="s">
        <v>1335</v>
      </c>
      <c r="B137" s="209" t="s">
        <v>1336</v>
      </c>
      <c r="C137" s="209" t="s">
        <v>1335</v>
      </c>
      <c r="D137" s="209" t="s">
        <v>1337</v>
      </c>
      <c r="E137" s="209" t="s">
        <v>1338</v>
      </c>
      <c r="F137" s="209" t="s">
        <v>1339</v>
      </c>
      <c r="G137" s="209" t="s">
        <v>1340</v>
      </c>
      <c r="H137" s="209" t="s">
        <v>237</v>
      </c>
      <c r="I137" s="209" t="s">
        <v>1341</v>
      </c>
      <c r="J137" s="209" t="s">
        <v>1342</v>
      </c>
      <c r="K137" s="209" t="s">
        <v>237</v>
      </c>
      <c r="L137" s="209" t="s">
        <v>237</v>
      </c>
      <c r="M137" s="209" t="s">
        <v>237</v>
      </c>
      <c r="N137" s="209" t="s">
        <v>237</v>
      </c>
      <c r="O137" s="209"/>
      <c r="P137" s="209" t="s">
        <v>255</v>
      </c>
    </row>
    <row r="138" spans="1:16">
      <c r="A138" s="209" t="s">
        <v>1343</v>
      </c>
      <c r="B138" s="209" t="s">
        <v>1344</v>
      </c>
      <c r="C138" s="209" t="s">
        <v>1343</v>
      </c>
      <c r="D138" s="209" t="s">
        <v>1345</v>
      </c>
      <c r="E138" s="209" t="s">
        <v>1346</v>
      </c>
      <c r="F138" s="209" t="s">
        <v>1347</v>
      </c>
      <c r="G138" s="209" t="s">
        <v>1348</v>
      </c>
      <c r="H138" s="209" t="s">
        <v>237</v>
      </c>
      <c r="I138" s="209"/>
      <c r="J138" s="209"/>
      <c r="K138" s="209" t="s">
        <v>1349</v>
      </c>
      <c r="L138" s="209" t="s">
        <v>1350</v>
      </c>
      <c r="M138" s="209" t="s">
        <v>237</v>
      </c>
      <c r="N138" s="209" t="s">
        <v>237</v>
      </c>
      <c r="O138" s="209"/>
    </row>
    <row r="139" spans="1:16">
      <c r="A139" s="209" t="s">
        <v>1351</v>
      </c>
      <c r="B139" s="209" t="s">
        <v>1352</v>
      </c>
      <c r="C139" s="209" t="s">
        <v>1351</v>
      </c>
      <c r="D139" s="209" t="s">
        <v>1353</v>
      </c>
      <c r="E139" s="209" t="s">
        <v>1354</v>
      </c>
      <c r="F139" s="209" t="s">
        <v>1355</v>
      </c>
      <c r="G139" s="210" t="s">
        <v>1356</v>
      </c>
      <c r="H139" s="209" t="s">
        <v>1357</v>
      </c>
      <c r="I139" s="209" t="s">
        <v>1358</v>
      </c>
      <c r="J139" s="209" t="s">
        <v>1359</v>
      </c>
      <c r="K139" s="209" t="s">
        <v>1360</v>
      </c>
      <c r="L139" s="209" t="s">
        <v>1361</v>
      </c>
      <c r="M139" s="209" t="s">
        <v>237</v>
      </c>
      <c r="N139" s="209" t="s">
        <v>237</v>
      </c>
      <c r="O139" s="209"/>
    </row>
    <row r="140" spans="1:16">
      <c r="A140" s="209" t="s">
        <v>1362</v>
      </c>
      <c r="B140" s="209" t="s">
        <v>1363</v>
      </c>
      <c r="C140" s="209" t="s">
        <v>1362</v>
      </c>
      <c r="D140" s="209" t="s">
        <v>1364</v>
      </c>
      <c r="E140" s="209" t="s">
        <v>1365</v>
      </c>
      <c r="F140" s="209" t="s">
        <v>1366</v>
      </c>
      <c r="G140" s="209" t="s">
        <v>1367</v>
      </c>
      <c r="H140" s="209" t="s">
        <v>237</v>
      </c>
      <c r="I140" s="209" t="s">
        <v>1368</v>
      </c>
      <c r="J140" s="209" t="s">
        <v>1369</v>
      </c>
      <c r="K140" s="209" t="s">
        <v>237</v>
      </c>
      <c r="L140" s="209" t="s">
        <v>237</v>
      </c>
      <c r="M140" s="209" t="s">
        <v>237</v>
      </c>
      <c r="N140" s="209" t="s">
        <v>237</v>
      </c>
      <c r="O140" s="209"/>
    </row>
    <row r="141" spans="1:16">
      <c r="A141" s="209" t="s">
        <v>1370</v>
      </c>
      <c r="B141" s="211" t="s">
        <v>1371</v>
      </c>
      <c r="C141" s="209" t="s">
        <v>1370</v>
      </c>
      <c r="D141" s="209" t="s">
        <v>1372</v>
      </c>
      <c r="E141" s="209" t="s">
        <v>1373</v>
      </c>
      <c r="F141" s="209" t="s">
        <v>1373</v>
      </c>
      <c r="G141" s="209" t="s">
        <v>1374</v>
      </c>
      <c r="H141" s="209" t="s">
        <v>237</v>
      </c>
      <c r="I141" s="209" t="s">
        <v>1375</v>
      </c>
      <c r="J141" s="209" t="s">
        <v>1376</v>
      </c>
      <c r="K141" s="209" t="s">
        <v>237</v>
      </c>
      <c r="L141" s="209" t="s">
        <v>237</v>
      </c>
      <c r="M141" s="209" t="s">
        <v>237</v>
      </c>
      <c r="N141" s="209" t="s">
        <v>237</v>
      </c>
      <c r="O141" s="209" t="s">
        <v>255</v>
      </c>
      <c r="P141" s="209" t="s">
        <v>255</v>
      </c>
    </row>
    <row r="142" spans="1:16">
      <c r="A142" s="209" t="s">
        <v>1377</v>
      </c>
      <c r="B142" s="209" t="s">
        <v>1378</v>
      </c>
      <c r="C142" s="209" t="s">
        <v>1377</v>
      </c>
      <c r="D142" s="209" t="s">
        <v>1379</v>
      </c>
      <c r="E142" s="209" t="s">
        <v>1380</v>
      </c>
      <c r="F142" s="209" t="s">
        <v>1381</v>
      </c>
      <c r="G142" s="210" t="s">
        <v>1382</v>
      </c>
      <c r="H142" s="209" t="s">
        <v>237</v>
      </c>
      <c r="I142" s="209" t="s">
        <v>1383</v>
      </c>
      <c r="J142" s="209" t="s">
        <v>1384</v>
      </c>
      <c r="K142" s="209" t="s">
        <v>237</v>
      </c>
      <c r="L142" s="209" t="s">
        <v>237</v>
      </c>
      <c r="M142" s="209" t="s">
        <v>237</v>
      </c>
      <c r="N142" s="209" t="s">
        <v>237</v>
      </c>
      <c r="O142" s="209"/>
    </row>
    <row r="143" spans="1:16">
      <c r="A143" s="209" t="s">
        <v>1385</v>
      </c>
      <c r="B143" s="209" t="s">
        <v>1386</v>
      </c>
      <c r="C143" s="209" t="s">
        <v>1385</v>
      </c>
      <c r="D143" s="209" t="s">
        <v>1387</v>
      </c>
      <c r="E143" s="209" t="s">
        <v>1388</v>
      </c>
      <c r="F143" s="209" t="s">
        <v>1389</v>
      </c>
      <c r="G143" s="209" t="s">
        <v>1390</v>
      </c>
      <c r="H143" s="209" t="s">
        <v>237</v>
      </c>
      <c r="I143" s="209" t="s">
        <v>1391</v>
      </c>
      <c r="J143" s="209" t="s">
        <v>1392</v>
      </c>
      <c r="K143" s="209" t="s">
        <v>237</v>
      </c>
      <c r="L143" s="209" t="s">
        <v>237</v>
      </c>
      <c r="M143" s="209" t="s">
        <v>237</v>
      </c>
      <c r="N143" s="209" t="s">
        <v>237</v>
      </c>
      <c r="O143" s="209"/>
      <c r="P143" s="209" t="s">
        <v>255</v>
      </c>
    </row>
    <row r="144" spans="1:16">
      <c r="A144" s="209" t="s">
        <v>1393</v>
      </c>
      <c r="B144" s="209" t="s">
        <v>1394</v>
      </c>
      <c r="C144" s="209" t="s">
        <v>1393</v>
      </c>
      <c r="D144" s="209" t="s">
        <v>1395</v>
      </c>
      <c r="E144" s="209" t="s">
        <v>1396</v>
      </c>
      <c r="F144" s="209" t="s">
        <v>1397</v>
      </c>
      <c r="G144" s="209" t="s">
        <v>1398</v>
      </c>
      <c r="H144" s="209" t="s">
        <v>237</v>
      </c>
      <c r="I144" s="209" t="s">
        <v>1399</v>
      </c>
      <c r="J144" s="209" t="s">
        <v>1400</v>
      </c>
      <c r="K144" s="209" t="s">
        <v>237</v>
      </c>
      <c r="L144" s="209" t="s">
        <v>237</v>
      </c>
      <c r="M144" s="209" t="s">
        <v>237</v>
      </c>
      <c r="N144" s="209" t="s">
        <v>237</v>
      </c>
      <c r="O144" s="209" t="s">
        <v>255</v>
      </c>
      <c r="P144" s="209" t="s">
        <v>255</v>
      </c>
    </row>
    <row r="145" spans="1:16">
      <c r="A145" s="209" t="s">
        <v>1401</v>
      </c>
      <c r="B145" s="209" t="s">
        <v>1402</v>
      </c>
      <c r="C145" s="209" t="s">
        <v>1401</v>
      </c>
      <c r="D145" s="209" t="s">
        <v>1403</v>
      </c>
      <c r="E145" s="209" t="s">
        <v>1404</v>
      </c>
      <c r="F145" s="209" t="s">
        <v>1405</v>
      </c>
      <c r="G145" s="210" t="s">
        <v>1406</v>
      </c>
      <c r="H145" s="209" t="s">
        <v>237</v>
      </c>
      <c r="I145" s="209" t="s">
        <v>1407</v>
      </c>
      <c r="J145" s="209" t="s">
        <v>1408</v>
      </c>
      <c r="K145" s="209" t="s">
        <v>237</v>
      </c>
      <c r="L145" s="209" t="s">
        <v>237</v>
      </c>
      <c r="M145" s="209" t="s">
        <v>237</v>
      </c>
      <c r="N145" s="209" t="s">
        <v>237</v>
      </c>
      <c r="O145" s="209"/>
      <c r="P145" s="209" t="s">
        <v>255</v>
      </c>
    </row>
    <row r="146" spans="1:16">
      <c r="A146" s="209" t="s">
        <v>1409</v>
      </c>
      <c r="B146" s="209" t="s">
        <v>1410</v>
      </c>
      <c r="C146" s="209" t="s">
        <v>1409</v>
      </c>
      <c r="D146" s="209" t="s">
        <v>1411</v>
      </c>
      <c r="E146" s="209" t="s">
        <v>1412</v>
      </c>
      <c r="F146" s="209" t="s">
        <v>1413</v>
      </c>
      <c r="G146" s="209" t="s">
        <v>1414</v>
      </c>
      <c r="H146" s="209" t="s">
        <v>1415</v>
      </c>
      <c r="I146" s="209" t="s">
        <v>1416</v>
      </c>
      <c r="J146" s="209" t="s">
        <v>1417</v>
      </c>
      <c r="K146" s="209" t="s">
        <v>237</v>
      </c>
      <c r="L146" s="209" t="s">
        <v>237</v>
      </c>
      <c r="M146" s="209" t="s">
        <v>237</v>
      </c>
      <c r="N146" s="209" t="s">
        <v>237</v>
      </c>
      <c r="O146" s="209"/>
    </row>
    <row r="147" spans="1:16">
      <c r="A147" s="209" t="s">
        <v>1418</v>
      </c>
      <c r="B147" s="209" t="s">
        <v>1419</v>
      </c>
      <c r="C147" s="209" t="s">
        <v>1418</v>
      </c>
      <c r="D147" s="209" t="s">
        <v>1420</v>
      </c>
      <c r="E147" s="209" t="s">
        <v>1421</v>
      </c>
      <c r="F147" s="209" t="s">
        <v>1422</v>
      </c>
      <c r="G147" s="210" t="s">
        <v>1423</v>
      </c>
      <c r="H147" s="209" t="s">
        <v>237</v>
      </c>
      <c r="I147" s="209" t="s">
        <v>1424</v>
      </c>
      <c r="J147" s="209" t="s">
        <v>1425</v>
      </c>
      <c r="K147" s="209" t="s">
        <v>1426</v>
      </c>
      <c r="L147" s="209" t="s">
        <v>1427</v>
      </c>
      <c r="M147" s="209" t="s">
        <v>237</v>
      </c>
      <c r="N147" s="209" t="s">
        <v>237</v>
      </c>
      <c r="O147" s="209"/>
      <c r="P147" s="209" t="s">
        <v>255</v>
      </c>
    </row>
    <row r="148" spans="1:16">
      <c r="A148" s="209" t="s">
        <v>1428</v>
      </c>
      <c r="B148" s="209" t="s">
        <v>1429</v>
      </c>
      <c r="C148" s="209" t="s">
        <v>1428</v>
      </c>
      <c r="D148" s="209" t="s">
        <v>1430</v>
      </c>
      <c r="E148" s="209" t="s">
        <v>1431</v>
      </c>
      <c r="F148" s="209" t="s">
        <v>1432</v>
      </c>
      <c r="G148" s="209" t="s">
        <v>1433</v>
      </c>
      <c r="H148" s="209" t="s">
        <v>237</v>
      </c>
      <c r="I148" s="209" t="s">
        <v>1434</v>
      </c>
      <c r="J148" s="209" t="s">
        <v>1435</v>
      </c>
      <c r="K148" s="209" t="s">
        <v>237</v>
      </c>
      <c r="L148" s="209" t="s">
        <v>237</v>
      </c>
      <c r="M148" s="209" t="s">
        <v>237</v>
      </c>
      <c r="N148" s="209" t="s">
        <v>237</v>
      </c>
      <c r="O148" s="209"/>
    </row>
    <row r="149" spans="1:16">
      <c r="A149" s="209" t="s">
        <v>1436</v>
      </c>
      <c r="B149" s="209" t="s">
        <v>1437</v>
      </c>
      <c r="C149" s="209" t="s">
        <v>1436</v>
      </c>
      <c r="D149" s="209" t="s">
        <v>1438</v>
      </c>
      <c r="E149" s="209" t="s">
        <v>1439</v>
      </c>
      <c r="F149" s="209" t="s">
        <v>1440</v>
      </c>
      <c r="G149" s="209" t="s">
        <v>1441</v>
      </c>
      <c r="H149" s="209" t="s">
        <v>237</v>
      </c>
      <c r="I149" s="209" t="s">
        <v>1442</v>
      </c>
      <c r="J149" s="209" t="s">
        <v>237</v>
      </c>
      <c r="K149" s="209" t="s">
        <v>237</v>
      </c>
      <c r="L149" s="209" t="s">
        <v>237</v>
      </c>
      <c r="M149" s="209" t="s">
        <v>237</v>
      </c>
      <c r="N149" s="209" t="s">
        <v>237</v>
      </c>
      <c r="O149" s="209"/>
    </row>
    <row r="150" spans="1:16">
      <c r="A150" s="209" t="s">
        <v>1443</v>
      </c>
      <c r="B150" s="209" t="s">
        <v>1444</v>
      </c>
      <c r="C150" s="209" t="s">
        <v>1443</v>
      </c>
      <c r="D150" s="209" t="s">
        <v>1445</v>
      </c>
      <c r="E150" s="209" t="s">
        <v>1446</v>
      </c>
      <c r="F150" s="209" t="s">
        <v>1447</v>
      </c>
      <c r="G150" s="210" t="s">
        <v>1448</v>
      </c>
      <c r="H150" s="209" t="s">
        <v>237</v>
      </c>
      <c r="I150" s="209" t="s">
        <v>1449</v>
      </c>
      <c r="J150" s="209" t="s">
        <v>1450</v>
      </c>
      <c r="K150" s="209" t="s">
        <v>1451</v>
      </c>
      <c r="L150" s="209" t="s">
        <v>1452</v>
      </c>
      <c r="M150" s="209" t="s">
        <v>237</v>
      </c>
      <c r="N150" s="209" t="s">
        <v>237</v>
      </c>
      <c r="O150" s="209"/>
      <c r="P150" s="209" t="s">
        <v>255</v>
      </c>
    </row>
    <row r="151" spans="1:16">
      <c r="A151" s="209" t="s">
        <v>1453</v>
      </c>
      <c r="B151" s="209" t="s">
        <v>1454</v>
      </c>
      <c r="C151" s="209" t="s">
        <v>1453</v>
      </c>
      <c r="D151" s="209" t="s">
        <v>1455</v>
      </c>
      <c r="E151" s="209" t="s">
        <v>1456</v>
      </c>
      <c r="F151" s="209" t="s">
        <v>1456</v>
      </c>
      <c r="G151" s="209" t="s">
        <v>1457</v>
      </c>
      <c r="H151" s="209" t="s">
        <v>237</v>
      </c>
      <c r="I151" s="209" t="s">
        <v>1458</v>
      </c>
      <c r="J151" s="209" t="s">
        <v>1459</v>
      </c>
      <c r="K151" s="209" t="s">
        <v>1460</v>
      </c>
      <c r="L151" s="209" t="s">
        <v>1461</v>
      </c>
      <c r="M151" s="209" t="s">
        <v>237</v>
      </c>
      <c r="N151" s="209" t="s">
        <v>237</v>
      </c>
      <c r="O151" s="209"/>
      <c r="P151" s="209" t="s">
        <v>255</v>
      </c>
    </row>
    <row r="152" spans="1:16">
      <c r="A152" s="209" t="s">
        <v>1462</v>
      </c>
      <c r="B152" s="209" t="s">
        <v>1463</v>
      </c>
      <c r="C152" s="209" t="s">
        <v>1462</v>
      </c>
      <c r="D152" s="209" t="s">
        <v>1464</v>
      </c>
      <c r="E152" s="209" t="s">
        <v>1465</v>
      </c>
      <c r="F152" s="209" t="s">
        <v>1466</v>
      </c>
      <c r="G152" s="210" t="s">
        <v>1467</v>
      </c>
      <c r="H152" s="209" t="s">
        <v>237</v>
      </c>
      <c r="I152" s="209" t="s">
        <v>1468</v>
      </c>
      <c r="J152" s="209" t="s">
        <v>1469</v>
      </c>
      <c r="K152" s="209" t="s">
        <v>1470</v>
      </c>
      <c r="L152" s="209" t="s">
        <v>1471</v>
      </c>
      <c r="M152" s="209" t="s">
        <v>237</v>
      </c>
      <c r="N152" s="209" t="s">
        <v>237</v>
      </c>
      <c r="O152" s="209"/>
    </row>
    <row r="153" spans="1:16">
      <c r="A153" s="209" t="s">
        <v>1472</v>
      </c>
      <c r="B153" s="209" t="s">
        <v>1473</v>
      </c>
      <c r="C153" s="209" t="s">
        <v>1472</v>
      </c>
      <c r="D153" s="209" t="s">
        <v>1474</v>
      </c>
      <c r="E153" s="209" t="s">
        <v>1475</v>
      </c>
      <c r="F153" s="209" t="s">
        <v>1476</v>
      </c>
      <c r="G153" s="209" t="s">
        <v>1477</v>
      </c>
      <c r="H153" s="209" t="s">
        <v>237</v>
      </c>
      <c r="I153" s="209" t="s">
        <v>1478</v>
      </c>
      <c r="J153" s="209" t="s">
        <v>1479</v>
      </c>
      <c r="K153" s="209" t="s">
        <v>1480</v>
      </c>
      <c r="L153" s="209" t="s">
        <v>1481</v>
      </c>
      <c r="M153" s="209" t="s">
        <v>237</v>
      </c>
      <c r="N153" s="209" t="s">
        <v>237</v>
      </c>
      <c r="O153" s="209"/>
      <c r="P153" s="209" t="s">
        <v>255</v>
      </c>
    </row>
    <row r="154" spans="1:16">
      <c r="A154" s="209" t="s">
        <v>1482</v>
      </c>
      <c r="B154" s="209" t="s">
        <v>1483</v>
      </c>
      <c r="C154" s="209" t="s">
        <v>1482</v>
      </c>
      <c r="D154" s="209" t="s">
        <v>1484</v>
      </c>
      <c r="E154" s="209" t="s">
        <v>1485</v>
      </c>
      <c r="F154" s="209" t="s">
        <v>1486</v>
      </c>
      <c r="G154" s="210" t="s">
        <v>1487</v>
      </c>
      <c r="H154" s="209" t="s">
        <v>237</v>
      </c>
      <c r="I154" s="209" t="s">
        <v>1488</v>
      </c>
      <c r="J154" s="209" t="s">
        <v>1489</v>
      </c>
      <c r="K154" s="209" t="s">
        <v>1490</v>
      </c>
      <c r="L154" s="209" t="s">
        <v>1491</v>
      </c>
      <c r="M154" s="209" t="s">
        <v>237</v>
      </c>
      <c r="N154" s="209" t="s">
        <v>237</v>
      </c>
      <c r="O154" s="209" t="s">
        <v>255</v>
      </c>
    </row>
    <row r="155" spans="1:16">
      <c r="A155" s="209" t="s">
        <v>1492</v>
      </c>
      <c r="B155" s="209" t="s">
        <v>1493</v>
      </c>
      <c r="C155" s="209" t="s">
        <v>1492</v>
      </c>
      <c r="D155" s="209" t="s">
        <v>1494</v>
      </c>
      <c r="E155" s="209" t="s">
        <v>1495</v>
      </c>
      <c r="F155" s="209" t="s">
        <v>1496</v>
      </c>
      <c r="G155" s="210" t="s">
        <v>1497</v>
      </c>
      <c r="H155" s="209" t="s">
        <v>237</v>
      </c>
      <c r="I155" s="209" t="s">
        <v>1498</v>
      </c>
      <c r="J155" s="209" t="s">
        <v>1499</v>
      </c>
      <c r="K155" s="209" t="s">
        <v>237</v>
      </c>
      <c r="L155" s="209" t="s">
        <v>237</v>
      </c>
      <c r="M155" s="209" t="s">
        <v>237</v>
      </c>
      <c r="N155" s="209" t="s">
        <v>237</v>
      </c>
      <c r="O155" s="209"/>
      <c r="P155" s="209" t="s">
        <v>255</v>
      </c>
    </row>
    <row r="156" spans="1:16">
      <c r="A156" s="209" t="s">
        <v>1500</v>
      </c>
      <c r="B156" s="209" t="s">
        <v>1501</v>
      </c>
      <c r="C156" s="209" t="s">
        <v>1500</v>
      </c>
      <c r="D156" s="209" t="s">
        <v>1502</v>
      </c>
      <c r="E156" s="209" t="s">
        <v>1503</v>
      </c>
      <c r="F156" s="209" t="s">
        <v>1504</v>
      </c>
      <c r="G156" s="210" t="s">
        <v>1505</v>
      </c>
      <c r="H156" s="210" t="s">
        <v>1506</v>
      </c>
      <c r="I156" s="209" t="s">
        <v>1507</v>
      </c>
      <c r="J156" s="209" t="s">
        <v>1508</v>
      </c>
      <c r="K156" s="209" t="s">
        <v>1509</v>
      </c>
      <c r="L156" s="209" t="s">
        <v>1510</v>
      </c>
      <c r="M156" s="209" t="s">
        <v>1511</v>
      </c>
      <c r="N156" s="209" t="s">
        <v>237</v>
      </c>
      <c r="O156" s="209"/>
      <c r="P156" s="209" t="s">
        <v>255</v>
      </c>
    </row>
    <row r="157" spans="1:16">
      <c r="A157" s="209" t="s">
        <v>1512</v>
      </c>
      <c r="B157" s="209" t="s">
        <v>1513</v>
      </c>
      <c r="C157" s="209" t="s">
        <v>1512</v>
      </c>
      <c r="D157" s="209" t="s">
        <v>1514</v>
      </c>
      <c r="E157" s="209" t="s">
        <v>1515</v>
      </c>
      <c r="F157" s="209" t="s">
        <v>1516</v>
      </c>
      <c r="G157" s="209" t="s">
        <v>1517</v>
      </c>
      <c r="H157" s="209" t="s">
        <v>237</v>
      </c>
      <c r="I157" s="209" t="s">
        <v>1518</v>
      </c>
      <c r="J157" s="209" t="s">
        <v>1519</v>
      </c>
      <c r="K157" s="209" t="s">
        <v>1520</v>
      </c>
      <c r="L157" s="209" t="s">
        <v>1521</v>
      </c>
      <c r="M157" s="209" t="s">
        <v>237</v>
      </c>
      <c r="N157" s="209" t="s">
        <v>237</v>
      </c>
      <c r="O157" s="209" t="s">
        <v>255</v>
      </c>
      <c r="P157" s="209" t="s">
        <v>255</v>
      </c>
    </row>
    <row r="158" spans="1:16">
      <c r="A158" s="209" t="s">
        <v>1522</v>
      </c>
      <c r="B158" s="211" t="s">
        <v>70</v>
      </c>
      <c r="C158" s="209" t="s">
        <v>1522</v>
      </c>
      <c r="D158" s="209" t="s">
        <v>1523</v>
      </c>
      <c r="E158" s="209" t="s">
        <v>1524</v>
      </c>
      <c r="F158" s="209" t="s">
        <v>1525</v>
      </c>
      <c r="G158" s="209" t="s">
        <v>1526</v>
      </c>
      <c r="H158" s="209" t="s">
        <v>237</v>
      </c>
      <c r="I158" s="209" t="s">
        <v>1527</v>
      </c>
      <c r="J158" s="209" t="s">
        <v>1528</v>
      </c>
      <c r="K158" s="209" t="s">
        <v>1529</v>
      </c>
      <c r="L158" s="209" t="s">
        <v>1530</v>
      </c>
      <c r="M158" s="209" t="s">
        <v>237</v>
      </c>
      <c r="N158" s="209" t="s">
        <v>237</v>
      </c>
      <c r="O158" s="209"/>
      <c r="P158" s="209" t="s">
        <v>255</v>
      </c>
    </row>
    <row r="159" spans="1:16">
      <c r="A159" s="209" t="s">
        <v>1531</v>
      </c>
      <c r="B159" s="209" t="s">
        <v>1532</v>
      </c>
      <c r="C159" s="209" t="s">
        <v>1531</v>
      </c>
      <c r="D159" s="209" t="s">
        <v>1533</v>
      </c>
      <c r="E159" s="209" t="s">
        <v>1534</v>
      </c>
      <c r="F159" s="209" t="s">
        <v>1535</v>
      </c>
      <c r="G159" s="210" t="s">
        <v>1536</v>
      </c>
      <c r="H159" s="209" t="s">
        <v>237</v>
      </c>
      <c r="I159" s="209" t="s">
        <v>1537</v>
      </c>
      <c r="J159" s="209" t="s">
        <v>1538</v>
      </c>
      <c r="K159" s="209" t="s">
        <v>1539</v>
      </c>
      <c r="L159" s="209" t="s">
        <v>1540</v>
      </c>
      <c r="M159" s="209" t="s">
        <v>1541</v>
      </c>
      <c r="N159" s="209" t="s">
        <v>237</v>
      </c>
      <c r="O159" s="209"/>
      <c r="P159" s="209" t="s">
        <v>255</v>
      </c>
    </row>
    <row r="160" spans="1:16">
      <c r="A160" s="209" t="s">
        <v>1542</v>
      </c>
      <c r="B160" s="209" t="s">
        <v>1543</v>
      </c>
      <c r="C160" s="209" t="s">
        <v>1542</v>
      </c>
      <c r="D160" s="209" t="s">
        <v>1544</v>
      </c>
      <c r="E160" s="209" t="s">
        <v>1545</v>
      </c>
      <c r="F160" s="209" t="s">
        <v>1546</v>
      </c>
      <c r="G160" s="209" t="s">
        <v>237</v>
      </c>
      <c r="H160" s="209" t="s">
        <v>237</v>
      </c>
      <c r="I160" s="209" t="s">
        <v>1547</v>
      </c>
      <c r="J160" s="209" t="s">
        <v>237</v>
      </c>
      <c r="K160" s="209" t="s">
        <v>237</v>
      </c>
      <c r="L160" s="209" t="s">
        <v>237</v>
      </c>
      <c r="M160" s="209" t="s">
        <v>237</v>
      </c>
      <c r="N160" s="209" t="s">
        <v>237</v>
      </c>
      <c r="O160" s="209"/>
    </row>
    <row r="161" spans="1:16">
      <c r="A161" s="209" t="s">
        <v>1548</v>
      </c>
      <c r="B161" s="209" t="s">
        <v>1549</v>
      </c>
      <c r="C161" s="209" t="s">
        <v>1548</v>
      </c>
      <c r="D161" s="209" t="s">
        <v>1550</v>
      </c>
      <c r="E161" s="209" t="s">
        <v>1551</v>
      </c>
      <c r="F161" s="209" t="s">
        <v>237</v>
      </c>
      <c r="G161" s="209" t="s">
        <v>237</v>
      </c>
      <c r="H161" s="209" t="s">
        <v>237</v>
      </c>
      <c r="I161" s="209"/>
      <c r="J161" s="209" t="s">
        <v>237</v>
      </c>
      <c r="K161" s="209" t="s">
        <v>237</v>
      </c>
      <c r="L161" s="209" t="s">
        <v>237</v>
      </c>
      <c r="M161" s="209" t="s">
        <v>237</v>
      </c>
      <c r="N161" s="209" t="s">
        <v>237</v>
      </c>
      <c r="O161" s="209"/>
    </row>
    <row r="162" spans="1:16">
      <c r="A162" s="209" t="s">
        <v>1552</v>
      </c>
      <c r="B162" s="209" t="s">
        <v>1553</v>
      </c>
      <c r="C162" s="209" t="s">
        <v>1552</v>
      </c>
      <c r="D162" s="209" t="s">
        <v>1554</v>
      </c>
      <c r="E162" s="209" t="s">
        <v>1555</v>
      </c>
      <c r="F162" s="209" t="s">
        <v>1555</v>
      </c>
      <c r="G162" s="209" t="s">
        <v>237</v>
      </c>
      <c r="H162" s="209" t="s">
        <v>237</v>
      </c>
      <c r="I162" s="209"/>
      <c r="J162" s="209"/>
      <c r="K162" s="209"/>
      <c r="L162" s="209"/>
      <c r="M162" s="209"/>
      <c r="N162" s="209"/>
      <c r="O162" s="209"/>
    </row>
    <row r="163" spans="1:16">
      <c r="A163" s="209" t="s">
        <v>1556</v>
      </c>
      <c r="B163" s="209" t="s">
        <v>1557</v>
      </c>
      <c r="C163" s="209" t="s">
        <v>1556</v>
      </c>
      <c r="D163" s="209" t="s">
        <v>1558</v>
      </c>
      <c r="E163" s="209" t="s">
        <v>1559</v>
      </c>
      <c r="F163" s="209" t="s">
        <v>1560</v>
      </c>
      <c r="G163" s="209" t="s">
        <v>1561</v>
      </c>
      <c r="H163" s="209" t="s">
        <v>237</v>
      </c>
      <c r="I163" s="209" t="s">
        <v>1562</v>
      </c>
      <c r="J163" s="209" t="s">
        <v>237</v>
      </c>
      <c r="K163" s="209" t="s">
        <v>1563</v>
      </c>
      <c r="L163" s="209" t="s">
        <v>237</v>
      </c>
      <c r="M163" s="209" t="s">
        <v>237</v>
      </c>
      <c r="N163" s="209" t="s">
        <v>237</v>
      </c>
      <c r="O163" s="209"/>
      <c r="P163" s="209" t="s">
        <v>255</v>
      </c>
    </row>
    <row r="164" spans="1:16">
      <c r="A164" s="209" t="s">
        <v>1564</v>
      </c>
      <c r="B164" s="209" t="s">
        <v>1565</v>
      </c>
      <c r="C164" s="209" t="s">
        <v>1564</v>
      </c>
      <c r="D164" s="209" t="s">
        <v>1566</v>
      </c>
      <c r="E164" s="209" t="s">
        <v>1567</v>
      </c>
      <c r="F164" s="209" t="s">
        <v>1568</v>
      </c>
      <c r="G164" s="210" t="s">
        <v>1569</v>
      </c>
      <c r="H164" s="209" t="s">
        <v>237</v>
      </c>
      <c r="I164" s="209" t="s">
        <v>1570</v>
      </c>
      <c r="J164" s="209" t="s">
        <v>1571</v>
      </c>
      <c r="K164" s="209" t="s">
        <v>237</v>
      </c>
      <c r="L164" s="209" t="s">
        <v>237</v>
      </c>
      <c r="M164" s="209" t="s">
        <v>237</v>
      </c>
      <c r="N164" s="209" t="s">
        <v>237</v>
      </c>
      <c r="O164" s="209"/>
    </row>
    <row r="165" spans="1:16">
      <c r="A165" s="209" t="s">
        <v>1572</v>
      </c>
      <c r="B165" s="209" t="s">
        <v>1573</v>
      </c>
      <c r="C165" s="209" t="s">
        <v>1572</v>
      </c>
      <c r="D165" s="209" t="s">
        <v>1574</v>
      </c>
      <c r="E165" s="209" t="s">
        <v>1575</v>
      </c>
      <c r="F165" s="209"/>
      <c r="G165" s="210" t="s">
        <v>1576</v>
      </c>
      <c r="H165" s="209"/>
      <c r="I165" s="209" t="s">
        <v>1577</v>
      </c>
      <c r="J165" s="209" t="s">
        <v>1575</v>
      </c>
      <c r="K165" s="209" t="s">
        <v>237</v>
      </c>
      <c r="L165" s="209" t="s">
        <v>237</v>
      </c>
      <c r="M165" s="209" t="s">
        <v>237</v>
      </c>
      <c r="N165" s="209" t="s">
        <v>237</v>
      </c>
      <c r="O165" s="209"/>
    </row>
    <row r="166" spans="1:16">
      <c r="A166" s="209" t="s">
        <v>1578</v>
      </c>
      <c r="B166" s="209" t="s">
        <v>1579</v>
      </c>
      <c r="C166" s="209" t="s">
        <v>1578</v>
      </c>
      <c r="D166" s="209" t="s">
        <v>1580</v>
      </c>
      <c r="E166" s="209" t="s">
        <v>1581</v>
      </c>
      <c r="F166" s="209" t="s">
        <v>237</v>
      </c>
      <c r="G166" s="209" t="s">
        <v>1582</v>
      </c>
      <c r="H166" s="209" t="s">
        <v>237</v>
      </c>
      <c r="I166" s="209" t="s">
        <v>1583</v>
      </c>
      <c r="J166" s="209" t="s">
        <v>1584</v>
      </c>
      <c r="K166" s="209" t="s">
        <v>1585</v>
      </c>
      <c r="L166" s="209" t="s">
        <v>1586</v>
      </c>
      <c r="M166" s="209" t="s">
        <v>237</v>
      </c>
      <c r="N166" s="209" t="s">
        <v>237</v>
      </c>
      <c r="O166" s="209"/>
      <c r="P166" s="209" t="s">
        <v>255</v>
      </c>
    </row>
    <row r="167" spans="1:16">
      <c r="A167" s="209" t="s">
        <v>1587</v>
      </c>
      <c r="B167" s="214" t="s">
        <v>1588</v>
      </c>
      <c r="C167" s="209" t="s">
        <v>1587</v>
      </c>
      <c r="D167" s="209" t="s">
        <v>1589</v>
      </c>
      <c r="E167" s="209" t="s">
        <v>1590</v>
      </c>
      <c r="F167" s="209" t="s">
        <v>1591</v>
      </c>
      <c r="G167" s="210" t="s">
        <v>1592</v>
      </c>
      <c r="H167" s="209" t="s">
        <v>237</v>
      </c>
      <c r="I167" s="209" t="s">
        <v>1593</v>
      </c>
      <c r="J167" s="209" t="s">
        <v>1594</v>
      </c>
      <c r="K167" s="209" t="s">
        <v>237</v>
      </c>
      <c r="L167" s="209" t="s">
        <v>237</v>
      </c>
      <c r="M167" s="209" t="s">
        <v>237</v>
      </c>
      <c r="N167" s="209" t="s">
        <v>237</v>
      </c>
      <c r="O167" s="209"/>
      <c r="P167" s="209" t="s">
        <v>255</v>
      </c>
    </row>
    <row r="168" spans="1:16">
      <c r="A168" s="209" t="s">
        <v>1595</v>
      </c>
      <c r="B168" s="209" t="s">
        <v>1596</v>
      </c>
      <c r="C168" s="209" t="s">
        <v>1595</v>
      </c>
      <c r="D168" s="209" t="s">
        <v>1597</v>
      </c>
      <c r="E168" s="209" t="s">
        <v>1598</v>
      </c>
      <c r="F168" s="209" t="s">
        <v>1599</v>
      </c>
      <c r="G168" s="209" t="s">
        <v>1600</v>
      </c>
      <c r="H168" s="209" t="s">
        <v>237</v>
      </c>
      <c r="I168" s="209" t="s">
        <v>1601</v>
      </c>
      <c r="J168" s="209" t="s">
        <v>1602</v>
      </c>
      <c r="K168" s="209" t="s">
        <v>237</v>
      </c>
      <c r="L168" s="209" t="s">
        <v>237</v>
      </c>
      <c r="M168" s="209" t="s">
        <v>237</v>
      </c>
      <c r="N168" s="209" t="s">
        <v>237</v>
      </c>
      <c r="O168" s="209"/>
    </row>
    <row r="169" spans="1:16">
      <c r="A169" s="209" t="s">
        <v>1603</v>
      </c>
      <c r="B169" s="209" t="s">
        <v>1604</v>
      </c>
      <c r="C169" s="209" t="s">
        <v>1603</v>
      </c>
      <c r="D169" s="209" t="s">
        <v>1605</v>
      </c>
      <c r="E169" s="209" t="s">
        <v>1606</v>
      </c>
      <c r="F169" s="209" t="s">
        <v>237</v>
      </c>
      <c r="G169" s="210" t="s">
        <v>1607</v>
      </c>
      <c r="H169" s="209" t="s">
        <v>237</v>
      </c>
      <c r="I169" s="209" t="s">
        <v>1608</v>
      </c>
      <c r="J169" s="209" t="s">
        <v>1606</v>
      </c>
      <c r="K169" s="209" t="s">
        <v>237</v>
      </c>
      <c r="L169" s="209" t="s">
        <v>237</v>
      </c>
      <c r="M169" s="209" t="s">
        <v>237</v>
      </c>
      <c r="N169" s="209" t="s">
        <v>237</v>
      </c>
      <c r="O169" s="209"/>
      <c r="P169" s="209" t="s">
        <v>255</v>
      </c>
    </row>
    <row r="170" spans="1:16">
      <c r="A170" s="209" t="s">
        <v>1609</v>
      </c>
      <c r="B170" s="209" t="s">
        <v>1610</v>
      </c>
      <c r="C170" s="209" t="s">
        <v>1609</v>
      </c>
      <c r="D170" s="209" t="s">
        <v>1611</v>
      </c>
      <c r="E170" s="209" t="s">
        <v>1612</v>
      </c>
      <c r="F170" s="209" t="s">
        <v>237</v>
      </c>
      <c r="G170" s="210" t="s">
        <v>1613</v>
      </c>
      <c r="H170" s="210" t="s">
        <v>1614</v>
      </c>
      <c r="I170" s="209" t="s">
        <v>1615</v>
      </c>
      <c r="J170" s="209" t="s">
        <v>1616</v>
      </c>
      <c r="K170" s="209" t="s">
        <v>1617</v>
      </c>
      <c r="L170" s="209" t="s">
        <v>1612</v>
      </c>
      <c r="M170" s="209" t="s">
        <v>237</v>
      </c>
      <c r="N170" s="209" t="s">
        <v>237</v>
      </c>
      <c r="O170" s="209"/>
    </row>
    <row r="171" spans="1:16">
      <c r="A171" s="209" t="s">
        <v>1618</v>
      </c>
      <c r="B171" s="209" t="s">
        <v>1619</v>
      </c>
      <c r="C171" s="209" t="s">
        <v>1618</v>
      </c>
      <c r="D171" s="209" t="s">
        <v>1620</v>
      </c>
      <c r="E171" s="209" t="s">
        <v>1621</v>
      </c>
      <c r="F171" s="209" t="s">
        <v>1621</v>
      </c>
      <c r="G171" s="210" t="s">
        <v>1622</v>
      </c>
      <c r="H171" s="209" t="s">
        <v>237</v>
      </c>
      <c r="I171" s="209" t="s">
        <v>1623</v>
      </c>
      <c r="J171" s="209" t="s">
        <v>1624</v>
      </c>
      <c r="K171" s="209" t="s">
        <v>1625</v>
      </c>
      <c r="L171" s="209" t="s">
        <v>1626</v>
      </c>
      <c r="M171" s="209" t="s">
        <v>237</v>
      </c>
      <c r="N171" s="209" t="s">
        <v>237</v>
      </c>
      <c r="O171" s="209"/>
    </row>
    <row r="172" spans="1:16">
      <c r="A172" s="209" t="s">
        <v>1627</v>
      </c>
      <c r="B172" s="209" t="s">
        <v>1628</v>
      </c>
      <c r="C172" s="209" t="s">
        <v>1627</v>
      </c>
      <c r="D172" s="209" t="s">
        <v>1629</v>
      </c>
      <c r="E172" s="209" t="s">
        <v>1630</v>
      </c>
      <c r="F172" s="209" t="s">
        <v>237</v>
      </c>
      <c r="G172" s="210" t="s">
        <v>1631</v>
      </c>
      <c r="H172" s="209" t="s">
        <v>237</v>
      </c>
      <c r="I172" s="209" t="s">
        <v>1632</v>
      </c>
      <c r="J172" s="209" t="s">
        <v>1633</v>
      </c>
      <c r="K172" s="209" t="s">
        <v>1634</v>
      </c>
      <c r="L172" s="209" t="s">
        <v>1635</v>
      </c>
      <c r="M172" s="209" t="s">
        <v>1636</v>
      </c>
      <c r="N172" s="209" t="s">
        <v>1637</v>
      </c>
      <c r="O172" s="209"/>
      <c r="P172" s="209" t="s">
        <v>255</v>
      </c>
    </row>
    <row r="173" spans="1:16">
      <c r="A173" s="209" t="s">
        <v>1638</v>
      </c>
      <c r="B173" s="209" t="s">
        <v>1639</v>
      </c>
      <c r="C173" s="209" t="s">
        <v>1638</v>
      </c>
      <c r="D173" s="209" t="s">
        <v>1640</v>
      </c>
      <c r="E173" s="209" t="s">
        <v>1641</v>
      </c>
      <c r="F173" s="209" t="s">
        <v>237</v>
      </c>
      <c r="G173" s="210" t="s">
        <v>1642</v>
      </c>
      <c r="H173" s="209" t="s">
        <v>237</v>
      </c>
      <c r="I173" s="209" t="s">
        <v>1643</v>
      </c>
      <c r="J173" s="209" t="s">
        <v>1641</v>
      </c>
      <c r="K173" s="209" t="s">
        <v>1644</v>
      </c>
      <c r="L173" s="209" t="s">
        <v>1645</v>
      </c>
      <c r="M173" s="209" t="s">
        <v>237</v>
      </c>
      <c r="N173" s="209" t="s">
        <v>237</v>
      </c>
      <c r="O173" s="209"/>
    </row>
    <row r="174" spans="1:16">
      <c r="A174" s="209" t="s">
        <v>1646</v>
      </c>
      <c r="B174" s="209" t="s">
        <v>1647</v>
      </c>
      <c r="C174" s="209" t="s">
        <v>1646</v>
      </c>
      <c r="D174" s="209" t="s">
        <v>1648</v>
      </c>
      <c r="E174" s="209" t="s">
        <v>1649</v>
      </c>
      <c r="F174" s="209" t="s">
        <v>1650</v>
      </c>
      <c r="G174" s="209" t="s">
        <v>1651</v>
      </c>
      <c r="H174" s="209" t="s">
        <v>237</v>
      </c>
      <c r="I174" s="209" t="s">
        <v>1652</v>
      </c>
      <c r="J174" s="209" t="s">
        <v>1653</v>
      </c>
      <c r="K174" s="209" t="s">
        <v>1654</v>
      </c>
      <c r="L174" s="209" t="s">
        <v>1655</v>
      </c>
      <c r="M174" s="209" t="s">
        <v>237</v>
      </c>
      <c r="N174" s="209" t="s">
        <v>237</v>
      </c>
      <c r="O174" s="209"/>
      <c r="P174" s="209" t="s">
        <v>255</v>
      </c>
    </row>
    <row r="175" spans="1:16">
      <c r="A175" s="211" t="s">
        <v>1656</v>
      </c>
      <c r="B175" s="211" t="s">
        <v>1657</v>
      </c>
      <c r="C175" s="209" t="s">
        <v>1656</v>
      </c>
      <c r="D175" s="209" t="s">
        <v>1658</v>
      </c>
      <c r="E175" s="209" t="s">
        <v>1659</v>
      </c>
      <c r="F175" s="209" t="s">
        <v>237</v>
      </c>
      <c r="G175" s="210" t="s">
        <v>1660</v>
      </c>
      <c r="H175" s="209" t="s">
        <v>237</v>
      </c>
      <c r="I175" s="209" t="s">
        <v>1661</v>
      </c>
      <c r="J175" s="209" t="s">
        <v>1659</v>
      </c>
      <c r="K175" s="209" t="s">
        <v>237</v>
      </c>
      <c r="L175" s="209" t="s">
        <v>237</v>
      </c>
      <c r="M175" s="209" t="s">
        <v>237</v>
      </c>
      <c r="N175" s="209" t="s">
        <v>237</v>
      </c>
      <c r="O175" s="209" t="s">
        <v>255</v>
      </c>
      <c r="P175" s="209" t="s">
        <v>255</v>
      </c>
    </row>
    <row r="176" spans="1:16">
      <c r="A176" s="211" t="s">
        <v>1656</v>
      </c>
      <c r="B176" s="211" t="s">
        <v>1662</v>
      </c>
      <c r="C176" s="209" t="s">
        <v>1656</v>
      </c>
      <c r="D176" s="209" t="s">
        <v>1663</v>
      </c>
      <c r="E176" s="209" t="s">
        <v>1664</v>
      </c>
      <c r="F176" s="209" t="s">
        <v>1665</v>
      </c>
      <c r="G176" s="210" t="s">
        <v>1666</v>
      </c>
      <c r="H176" s="209" t="s">
        <v>237</v>
      </c>
      <c r="I176" s="209" t="s">
        <v>1667</v>
      </c>
      <c r="J176" s="209" t="s">
        <v>1668</v>
      </c>
      <c r="K176" s="209" t="s">
        <v>237</v>
      </c>
      <c r="L176" s="209" t="s">
        <v>237</v>
      </c>
      <c r="M176" s="209" t="s">
        <v>237</v>
      </c>
      <c r="N176" s="209" t="s">
        <v>237</v>
      </c>
      <c r="O176" s="209"/>
      <c r="P176" s="209" t="s">
        <v>255</v>
      </c>
    </row>
    <row r="177" spans="1:16">
      <c r="A177" s="211" t="s">
        <v>1656</v>
      </c>
      <c r="B177" s="211" t="s">
        <v>1669</v>
      </c>
      <c r="C177" s="209" t="s">
        <v>1656</v>
      </c>
      <c r="D177" s="209" t="s">
        <v>1670</v>
      </c>
      <c r="E177" s="209" t="s">
        <v>1671</v>
      </c>
      <c r="F177" s="209" t="s">
        <v>237</v>
      </c>
      <c r="G177" s="210" t="s">
        <v>1672</v>
      </c>
      <c r="H177" s="209" t="s">
        <v>237</v>
      </c>
      <c r="I177" s="209" t="s">
        <v>1673</v>
      </c>
      <c r="J177" s="209" t="s">
        <v>1674</v>
      </c>
      <c r="K177" s="209" t="s">
        <v>237</v>
      </c>
      <c r="L177" s="209" t="s">
        <v>237</v>
      </c>
      <c r="M177" s="209" t="s">
        <v>237</v>
      </c>
      <c r="N177" s="209" t="s">
        <v>237</v>
      </c>
      <c r="O177" s="209"/>
    </row>
    <row r="178" spans="1:16">
      <c r="A178" s="209" t="s">
        <v>1675</v>
      </c>
      <c r="B178" s="209" t="s">
        <v>1676</v>
      </c>
      <c r="C178" s="209" t="s">
        <v>1675</v>
      </c>
      <c r="D178" s="209" t="s">
        <v>1677</v>
      </c>
      <c r="E178" s="209" t="s">
        <v>1678</v>
      </c>
      <c r="F178" s="209" t="s">
        <v>1679</v>
      </c>
      <c r="G178" s="209" t="s">
        <v>1680</v>
      </c>
      <c r="H178" s="209" t="s">
        <v>237</v>
      </c>
      <c r="I178" s="209" t="s">
        <v>1681</v>
      </c>
      <c r="J178" s="209" t="s">
        <v>1682</v>
      </c>
      <c r="K178" s="209" t="s">
        <v>237</v>
      </c>
      <c r="L178" s="209" t="s">
        <v>237</v>
      </c>
      <c r="M178" s="209" t="s">
        <v>237</v>
      </c>
      <c r="N178" s="209" t="s">
        <v>237</v>
      </c>
      <c r="O178" s="209" t="s">
        <v>255</v>
      </c>
    </row>
    <row r="179" spans="1:16">
      <c r="A179" s="209" t="s">
        <v>1683</v>
      </c>
      <c r="B179" s="209" t="s">
        <v>1684</v>
      </c>
      <c r="C179" s="209" t="s">
        <v>1683</v>
      </c>
      <c r="D179" s="209" t="s">
        <v>1685</v>
      </c>
      <c r="E179" s="209" t="s">
        <v>1686</v>
      </c>
      <c r="F179" s="209" t="s">
        <v>1687</v>
      </c>
      <c r="G179" s="209" t="s">
        <v>1688</v>
      </c>
      <c r="H179" s="210" t="s">
        <v>1689</v>
      </c>
      <c r="I179" s="209" t="s">
        <v>1690</v>
      </c>
      <c r="J179" s="209" t="s">
        <v>1691</v>
      </c>
      <c r="K179" s="209" t="s">
        <v>237</v>
      </c>
      <c r="L179" s="209" t="s">
        <v>237</v>
      </c>
      <c r="M179" s="209" t="s">
        <v>237</v>
      </c>
      <c r="N179" s="209" t="s">
        <v>237</v>
      </c>
      <c r="O179" s="209"/>
      <c r="P179" s="209" t="s">
        <v>255</v>
      </c>
    </row>
    <row r="180" spans="1:16">
      <c r="A180" s="209" t="s">
        <v>1692</v>
      </c>
      <c r="B180" s="209" t="s">
        <v>1693</v>
      </c>
      <c r="C180" s="209" t="s">
        <v>1692</v>
      </c>
      <c r="D180" s="209" t="s">
        <v>1694</v>
      </c>
      <c r="E180" s="209" t="s">
        <v>1695</v>
      </c>
      <c r="F180" s="209" t="s">
        <v>1695</v>
      </c>
      <c r="G180" s="210" t="s">
        <v>1696</v>
      </c>
      <c r="H180" s="209" t="s">
        <v>237</v>
      </c>
      <c r="I180" s="209" t="s">
        <v>1697</v>
      </c>
      <c r="J180" s="209" t="s">
        <v>1698</v>
      </c>
      <c r="K180" s="209" t="s">
        <v>1699</v>
      </c>
      <c r="L180" s="209" t="s">
        <v>1700</v>
      </c>
      <c r="M180" s="209" t="s">
        <v>237</v>
      </c>
      <c r="N180" s="209" t="s">
        <v>237</v>
      </c>
      <c r="O180" s="209" t="s">
        <v>255</v>
      </c>
      <c r="P180" s="209" t="s">
        <v>255</v>
      </c>
    </row>
    <row r="181" spans="1:16">
      <c r="A181" s="209" t="s">
        <v>1701</v>
      </c>
      <c r="B181" s="209" t="s">
        <v>1702</v>
      </c>
      <c r="C181" s="209" t="s">
        <v>1701</v>
      </c>
      <c r="D181" s="209" t="s">
        <v>1703</v>
      </c>
      <c r="E181" s="209" t="s">
        <v>1704</v>
      </c>
      <c r="F181" s="209" t="s">
        <v>1705</v>
      </c>
      <c r="G181" s="210" t="s">
        <v>1706</v>
      </c>
      <c r="H181" s="209" t="s">
        <v>237</v>
      </c>
      <c r="I181" s="209" t="s">
        <v>1707</v>
      </c>
      <c r="J181" s="209" t="s">
        <v>1708</v>
      </c>
      <c r="K181" s="209" t="s">
        <v>1709</v>
      </c>
      <c r="L181" s="209" t="s">
        <v>1710</v>
      </c>
      <c r="M181" s="209" t="s">
        <v>1711</v>
      </c>
      <c r="N181" s="209" t="s">
        <v>1712</v>
      </c>
      <c r="O181" s="209" t="s">
        <v>255</v>
      </c>
      <c r="P181" s="209" t="s">
        <v>255</v>
      </c>
    </row>
    <row r="182" spans="1:16">
      <c r="A182" s="209" t="s">
        <v>1713</v>
      </c>
      <c r="B182" s="209" t="s">
        <v>1714</v>
      </c>
      <c r="C182" s="209" t="s">
        <v>1713</v>
      </c>
      <c r="D182" s="209" t="s">
        <v>1715</v>
      </c>
      <c r="E182" s="209" t="s">
        <v>1716</v>
      </c>
      <c r="F182" s="209" t="s">
        <v>1717</v>
      </c>
      <c r="G182" s="210" t="s">
        <v>1718</v>
      </c>
      <c r="H182" s="209" t="s">
        <v>237</v>
      </c>
      <c r="I182" s="209" t="s">
        <v>1719</v>
      </c>
      <c r="J182" s="209" t="s">
        <v>1720</v>
      </c>
      <c r="K182" s="209" t="s">
        <v>902</v>
      </c>
      <c r="L182" s="209" t="s">
        <v>1721</v>
      </c>
      <c r="M182" s="209" t="s">
        <v>237</v>
      </c>
      <c r="N182" s="209" t="s">
        <v>237</v>
      </c>
      <c r="O182" s="209"/>
      <c r="P182" s="209" t="s">
        <v>255</v>
      </c>
    </row>
    <row r="183" spans="1:16">
      <c r="A183" s="209" t="s">
        <v>1722</v>
      </c>
      <c r="B183" s="209" t="s">
        <v>1723</v>
      </c>
      <c r="C183" s="209" t="s">
        <v>1722</v>
      </c>
      <c r="D183" s="209" t="s">
        <v>1724</v>
      </c>
      <c r="E183" s="209" t="s">
        <v>1725</v>
      </c>
      <c r="F183" s="209" t="s">
        <v>1726</v>
      </c>
      <c r="G183" s="209" t="s">
        <v>1727</v>
      </c>
      <c r="H183" s="209" t="s">
        <v>237</v>
      </c>
      <c r="I183" s="209" t="s">
        <v>1728</v>
      </c>
      <c r="J183" s="209" t="s">
        <v>1729</v>
      </c>
      <c r="K183" s="209" t="s">
        <v>237</v>
      </c>
      <c r="L183" s="209" t="s">
        <v>237</v>
      </c>
      <c r="M183" s="209" t="s">
        <v>237</v>
      </c>
      <c r="N183" s="209" t="s">
        <v>237</v>
      </c>
      <c r="O183" s="209"/>
    </row>
    <row r="184" spans="1:16">
      <c r="A184" s="209" t="s">
        <v>1730</v>
      </c>
      <c r="B184" s="209" t="s">
        <v>1731</v>
      </c>
      <c r="C184" s="209" t="s">
        <v>1730</v>
      </c>
      <c r="D184" s="209" t="s">
        <v>1732</v>
      </c>
      <c r="E184" s="209" t="s">
        <v>1733</v>
      </c>
      <c r="F184" s="209" t="s">
        <v>1734</v>
      </c>
      <c r="G184" s="210" t="s">
        <v>1735</v>
      </c>
      <c r="H184" s="209" t="s">
        <v>237</v>
      </c>
      <c r="I184" s="209" t="s">
        <v>1736</v>
      </c>
      <c r="J184" s="209" t="s">
        <v>1737</v>
      </c>
      <c r="K184" s="209" t="s">
        <v>237</v>
      </c>
      <c r="L184" s="209" t="s">
        <v>237</v>
      </c>
      <c r="M184" s="209" t="s">
        <v>237</v>
      </c>
      <c r="N184" s="209" t="s">
        <v>237</v>
      </c>
      <c r="O184" s="209" t="s">
        <v>255</v>
      </c>
    </row>
    <row r="185" spans="1:16">
      <c r="A185" s="209" t="s">
        <v>1738</v>
      </c>
      <c r="B185" s="209" t="s">
        <v>1739</v>
      </c>
      <c r="C185" s="209" t="s">
        <v>1738</v>
      </c>
      <c r="D185" s="209" t="s">
        <v>1740</v>
      </c>
      <c r="E185" s="209" t="s">
        <v>1741</v>
      </c>
      <c r="F185" s="209" t="s">
        <v>1742</v>
      </c>
      <c r="G185" s="209" t="s">
        <v>1743</v>
      </c>
      <c r="H185" s="209" t="s">
        <v>237</v>
      </c>
      <c r="I185" s="209" t="s">
        <v>1744</v>
      </c>
      <c r="J185" s="209" t="s">
        <v>1745</v>
      </c>
      <c r="K185" s="209" t="s">
        <v>1746</v>
      </c>
      <c r="L185" s="209" t="s">
        <v>237</v>
      </c>
      <c r="M185" s="209" t="s">
        <v>1747</v>
      </c>
      <c r="N185" s="209" t="s">
        <v>237</v>
      </c>
      <c r="O185" s="209"/>
      <c r="P185" s="209" t="s">
        <v>255</v>
      </c>
    </row>
    <row r="186" spans="1:16">
      <c r="A186" s="209" t="s">
        <v>1748</v>
      </c>
      <c r="B186" s="209" t="s">
        <v>1749</v>
      </c>
      <c r="C186" s="209" t="s">
        <v>1748</v>
      </c>
      <c r="D186" s="209" t="s">
        <v>1750</v>
      </c>
      <c r="E186" s="209" t="s">
        <v>1751</v>
      </c>
      <c r="F186" s="209" t="s">
        <v>1752</v>
      </c>
      <c r="G186" s="210" t="s">
        <v>1753</v>
      </c>
      <c r="H186" s="209" t="s">
        <v>237</v>
      </c>
      <c r="I186" s="209" t="s">
        <v>1754</v>
      </c>
      <c r="J186" s="209" t="s">
        <v>1755</v>
      </c>
      <c r="K186" s="209" t="s">
        <v>237</v>
      </c>
      <c r="L186" s="209" t="s">
        <v>237</v>
      </c>
      <c r="M186" s="209" t="s">
        <v>237</v>
      </c>
      <c r="N186" s="209" t="s">
        <v>237</v>
      </c>
      <c r="O186" s="209"/>
      <c r="P186" s="209" t="s">
        <v>255</v>
      </c>
    </row>
    <row r="187" spans="1:16">
      <c r="A187" s="209" t="s">
        <v>1756</v>
      </c>
      <c r="B187" s="209" t="s">
        <v>1757</v>
      </c>
      <c r="C187" s="209" t="s">
        <v>1756</v>
      </c>
      <c r="D187" s="209" t="s">
        <v>1758</v>
      </c>
      <c r="E187" s="209" t="s">
        <v>1759</v>
      </c>
      <c r="F187" s="209" t="s">
        <v>1760</v>
      </c>
      <c r="G187" s="209" t="s">
        <v>1761</v>
      </c>
      <c r="H187" s="209" t="s">
        <v>237</v>
      </c>
      <c r="I187" s="209" t="s">
        <v>1762</v>
      </c>
      <c r="J187" s="209" t="s">
        <v>1763</v>
      </c>
      <c r="K187" s="209" t="s">
        <v>1764</v>
      </c>
      <c r="L187" s="209" t="s">
        <v>1765</v>
      </c>
      <c r="M187" s="209" t="s">
        <v>237</v>
      </c>
      <c r="N187" s="209" t="s">
        <v>237</v>
      </c>
      <c r="O187" s="209"/>
    </row>
    <row r="188" spans="1:16">
      <c r="A188" s="209" t="s">
        <v>1766</v>
      </c>
      <c r="B188" s="209" t="s">
        <v>1767</v>
      </c>
      <c r="C188" s="209" t="s">
        <v>1766</v>
      </c>
      <c r="D188" s="209" t="s">
        <v>1768</v>
      </c>
      <c r="E188" s="209" t="s">
        <v>1769</v>
      </c>
      <c r="F188" s="209" t="s">
        <v>237</v>
      </c>
      <c r="G188" s="210" t="s">
        <v>1770</v>
      </c>
      <c r="H188" s="209" t="s">
        <v>237</v>
      </c>
      <c r="I188" s="209" t="s">
        <v>1771</v>
      </c>
      <c r="J188" s="209" t="s">
        <v>1772</v>
      </c>
      <c r="K188" s="209" t="s">
        <v>237</v>
      </c>
      <c r="L188" s="209" t="s">
        <v>237</v>
      </c>
      <c r="M188" s="209" t="s">
        <v>237</v>
      </c>
      <c r="N188" s="209" t="s">
        <v>237</v>
      </c>
      <c r="O188" s="209"/>
      <c r="P188" s="209" t="s">
        <v>255</v>
      </c>
    </row>
    <row r="189" spans="1:16">
      <c r="A189" s="209" t="s">
        <v>1773</v>
      </c>
      <c r="B189" s="209" t="s">
        <v>1774</v>
      </c>
      <c r="C189" s="209" t="s">
        <v>1773</v>
      </c>
      <c r="D189" s="209" t="s">
        <v>1775</v>
      </c>
      <c r="E189" s="209" t="s">
        <v>237</v>
      </c>
      <c r="F189" s="209" t="s">
        <v>1776</v>
      </c>
      <c r="G189" s="210" t="s">
        <v>1777</v>
      </c>
      <c r="H189" s="209" t="s">
        <v>237</v>
      </c>
      <c r="I189" s="209" t="s">
        <v>1778</v>
      </c>
      <c r="J189" s="209" t="s">
        <v>1779</v>
      </c>
      <c r="K189" s="209" t="s">
        <v>237</v>
      </c>
      <c r="L189" s="209" t="s">
        <v>237</v>
      </c>
      <c r="M189" s="209" t="s">
        <v>237</v>
      </c>
      <c r="N189" s="209" t="s">
        <v>237</v>
      </c>
      <c r="O189" s="209"/>
    </row>
    <row r="190" spans="1:16">
      <c r="A190" s="209" t="s">
        <v>1780</v>
      </c>
      <c r="B190" s="209" t="s">
        <v>1781</v>
      </c>
      <c r="C190" s="209" t="s">
        <v>1780</v>
      </c>
      <c r="D190" s="209" t="s">
        <v>1782</v>
      </c>
      <c r="E190" s="209" t="s">
        <v>1783</v>
      </c>
      <c r="F190" s="209" t="s">
        <v>1784</v>
      </c>
      <c r="G190" s="210" t="s">
        <v>1785</v>
      </c>
      <c r="H190" s="209" t="s">
        <v>237</v>
      </c>
      <c r="I190" s="209" t="s">
        <v>1786</v>
      </c>
      <c r="J190" s="209" t="s">
        <v>1787</v>
      </c>
      <c r="K190" s="209" t="s">
        <v>1788</v>
      </c>
      <c r="L190" s="209" t="s">
        <v>1789</v>
      </c>
      <c r="M190" s="209" t="s">
        <v>1790</v>
      </c>
      <c r="N190" s="209" t="s">
        <v>1791</v>
      </c>
      <c r="O190" s="209" t="s">
        <v>255</v>
      </c>
      <c r="P190" s="209" t="s">
        <v>255</v>
      </c>
    </row>
    <row r="191" spans="1:16">
      <c r="A191" s="209" t="s">
        <v>1792</v>
      </c>
      <c r="B191" s="209" t="s">
        <v>1793</v>
      </c>
      <c r="C191" s="209" t="s">
        <v>1792</v>
      </c>
      <c r="D191" s="209" t="s">
        <v>1794</v>
      </c>
      <c r="E191" s="209" t="s">
        <v>1795</v>
      </c>
      <c r="F191" s="209" t="s">
        <v>1796</v>
      </c>
      <c r="G191" s="210" t="s">
        <v>1797</v>
      </c>
      <c r="H191" s="209" t="s">
        <v>237</v>
      </c>
      <c r="I191" s="209" t="s">
        <v>1798</v>
      </c>
      <c r="J191" s="209" t="s">
        <v>1799</v>
      </c>
      <c r="K191" s="209" t="s">
        <v>237</v>
      </c>
      <c r="L191" s="209" t="s">
        <v>237</v>
      </c>
      <c r="M191" s="209" t="s">
        <v>237</v>
      </c>
      <c r="N191" s="209" t="s">
        <v>237</v>
      </c>
      <c r="O191" s="209"/>
      <c r="P191" s="209" t="s">
        <v>255</v>
      </c>
    </row>
    <row r="192" spans="1:16">
      <c r="A192" s="209" t="s">
        <v>1800</v>
      </c>
      <c r="B192" s="209" t="s">
        <v>1801</v>
      </c>
      <c r="C192" s="209" t="s">
        <v>1800</v>
      </c>
      <c r="D192" s="209" t="s">
        <v>1802</v>
      </c>
      <c r="E192" s="209" t="s">
        <v>1803</v>
      </c>
      <c r="F192" s="209" t="s">
        <v>1803</v>
      </c>
      <c r="G192" s="210" t="s">
        <v>1804</v>
      </c>
      <c r="H192" s="209" t="s">
        <v>1805</v>
      </c>
      <c r="I192" s="209" t="s">
        <v>1806</v>
      </c>
      <c r="J192" s="209" t="s">
        <v>1807</v>
      </c>
      <c r="K192" s="209" t="s">
        <v>1808</v>
      </c>
      <c r="L192" s="209" t="s">
        <v>1809</v>
      </c>
      <c r="M192" s="209" t="s">
        <v>237</v>
      </c>
      <c r="N192" s="209" t="s">
        <v>237</v>
      </c>
      <c r="O192" s="209" t="s">
        <v>255</v>
      </c>
      <c r="P192" s="209" t="s">
        <v>255</v>
      </c>
    </row>
    <row r="193" spans="1:16">
      <c r="A193" s="209" t="s">
        <v>1810</v>
      </c>
      <c r="B193" s="209" t="s">
        <v>1811</v>
      </c>
      <c r="C193" s="209" t="s">
        <v>1810</v>
      </c>
      <c r="D193" s="209" t="s">
        <v>1812</v>
      </c>
      <c r="E193" s="209" t="s">
        <v>1813</v>
      </c>
      <c r="F193" s="209" t="s">
        <v>1814</v>
      </c>
      <c r="G193" s="210" t="s">
        <v>1815</v>
      </c>
      <c r="H193" s="209" t="s">
        <v>237</v>
      </c>
      <c r="I193" s="209" t="s">
        <v>1816</v>
      </c>
      <c r="J193" s="209" t="s">
        <v>1817</v>
      </c>
      <c r="K193" s="209" t="s">
        <v>237</v>
      </c>
      <c r="L193" s="209" t="s">
        <v>237</v>
      </c>
      <c r="M193" s="209" t="s">
        <v>237</v>
      </c>
      <c r="N193" s="209" t="s">
        <v>237</v>
      </c>
      <c r="O193" s="209"/>
      <c r="P193" s="209" t="s">
        <v>255</v>
      </c>
    </row>
    <row r="194" spans="1:16">
      <c r="A194" s="209" t="s">
        <v>1818</v>
      </c>
      <c r="B194" s="209" t="s">
        <v>1819</v>
      </c>
      <c r="C194" s="209" t="s">
        <v>1818</v>
      </c>
      <c r="D194" s="209" t="s">
        <v>1820</v>
      </c>
      <c r="E194" s="209" t="s">
        <v>1821</v>
      </c>
      <c r="F194" s="209" t="s">
        <v>1822</v>
      </c>
      <c r="G194" s="209" t="s">
        <v>1823</v>
      </c>
      <c r="H194" s="210" t="s">
        <v>1824</v>
      </c>
      <c r="I194" s="209" t="s">
        <v>1825</v>
      </c>
      <c r="J194" s="209" t="s">
        <v>1826</v>
      </c>
      <c r="K194" s="209" t="s">
        <v>1827</v>
      </c>
      <c r="L194" s="209" t="s">
        <v>1828</v>
      </c>
      <c r="M194" s="209" t="s">
        <v>237</v>
      </c>
      <c r="N194" s="209" t="s">
        <v>237</v>
      </c>
      <c r="O194" s="209" t="s">
        <v>255</v>
      </c>
      <c r="P194" s="209" t="s">
        <v>255</v>
      </c>
    </row>
    <row r="195" spans="1:16">
      <c r="A195" s="209" t="s">
        <v>1829</v>
      </c>
      <c r="B195" s="209" t="s">
        <v>1830</v>
      </c>
      <c r="C195" s="209" t="s">
        <v>1829</v>
      </c>
      <c r="D195" s="209" t="s">
        <v>1831</v>
      </c>
      <c r="E195" s="209" t="s">
        <v>1832</v>
      </c>
      <c r="F195" s="209" t="s">
        <v>237</v>
      </c>
      <c r="G195" s="210" t="s">
        <v>1833</v>
      </c>
      <c r="H195" s="209" t="s">
        <v>237</v>
      </c>
      <c r="I195" s="209" t="s">
        <v>1834</v>
      </c>
      <c r="J195" s="209" t="s">
        <v>1832</v>
      </c>
      <c r="K195" s="209" t="s">
        <v>237</v>
      </c>
      <c r="L195" s="209" t="s">
        <v>237</v>
      </c>
      <c r="M195" s="209" t="s">
        <v>237</v>
      </c>
      <c r="N195" s="209" t="s">
        <v>237</v>
      </c>
      <c r="O195" s="209" t="s">
        <v>255</v>
      </c>
    </row>
    <row r="196" spans="1:16">
      <c r="A196" s="211" t="s">
        <v>1835</v>
      </c>
      <c r="B196" s="211" t="s">
        <v>1836</v>
      </c>
      <c r="C196" s="209" t="s">
        <v>1835</v>
      </c>
      <c r="D196" s="209" t="s">
        <v>1837</v>
      </c>
      <c r="E196" s="209" t="s">
        <v>1838</v>
      </c>
      <c r="F196" s="209" t="s">
        <v>1838</v>
      </c>
      <c r="G196" s="210" t="s">
        <v>1839</v>
      </c>
      <c r="H196" s="209" t="s">
        <v>237</v>
      </c>
      <c r="I196" s="209" t="s">
        <v>1840</v>
      </c>
      <c r="J196" s="209" t="s">
        <v>1841</v>
      </c>
      <c r="K196" s="209" t="s">
        <v>237</v>
      </c>
      <c r="L196" s="209" t="s">
        <v>237</v>
      </c>
      <c r="M196" s="209" t="s">
        <v>237</v>
      </c>
      <c r="N196" s="209" t="s">
        <v>237</v>
      </c>
      <c r="O196" s="209"/>
      <c r="P196" s="209" t="s">
        <v>255</v>
      </c>
    </row>
    <row r="197" spans="1:16">
      <c r="A197" s="211" t="s">
        <v>1835</v>
      </c>
      <c r="B197" s="211" t="s">
        <v>1842</v>
      </c>
      <c r="C197" s="209" t="s">
        <v>1835</v>
      </c>
      <c r="D197" s="209" t="s">
        <v>1843</v>
      </c>
      <c r="E197" s="209" t="s">
        <v>1844</v>
      </c>
      <c r="F197" s="209" t="s">
        <v>1845</v>
      </c>
      <c r="G197" s="210" t="s">
        <v>1846</v>
      </c>
      <c r="H197" s="209" t="s">
        <v>237</v>
      </c>
      <c r="I197" s="209" t="s">
        <v>1847</v>
      </c>
      <c r="J197" s="209" t="s">
        <v>237</v>
      </c>
      <c r="K197" s="209" t="s">
        <v>1848</v>
      </c>
      <c r="L197" s="209" t="s">
        <v>237</v>
      </c>
      <c r="M197" s="209" t="s">
        <v>237</v>
      </c>
      <c r="N197" s="209" t="s">
        <v>237</v>
      </c>
      <c r="O197" s="209"/>
    </row>
    <row r="198" spans="1:16">
      <c r="A198" s="211" t="s">
        <v>1849</v>
      </c>
      <c r="B198" s="211" t="s">
        <v>1850</v>
      </c>
      <c r="C198" s="209" t="s">
        <v>1849</v>
      </c>
      <c r="D198" s="209" t="s">
        <v>1851</v>
      </c>
      <c r="E198" s="209" t="s">
        <v>1852</v>
      </c>
      <c r="F198" s="209" t="s">
        <v>1853</v>
      </c>
      <c r="G198" s="210" t="s">
        <v>1854</v>
      </c>
      <c r="H198" s="209" t="s">
        <v>237</v>
      </c>
      <c r="I198" s="209" t="s">
        <v>1855</v>
      </c>
      <c r="J198" s="209" t="s">
        <v>1856</v>
      </c>
      <c r="K198" s="209" t="s">
        <v>237</v>
      </c>
      <c r="L198" s="209" t="s">
        <v>237</v>
      </c>
      <c r="M198" s="209" t="s">
        <v>237</v>
      </c>
      <c r="N198" s="209" t="s">
        <v>237</v>
      </c>
      <c r="O198" s="209"/>
      <c r="P198" s="209" t="s">
        <v>255</v>
      </c>
    </row>
    <row r="199" spans="1:16">
      <c r="A199" s="211" t="s">
        <v>1857</v>
      </c>
      <c r="B199" s="211" t="s">
        <v>1858</v>
      </c>
      <c r="C199" s="209" t="s">
        <v>1857</v>
      </c>
      <c r="D199" s="209" t="s">
        <v>1859</v>
      </c>
      <c r="E199" s="209" t="s">
        <v>1860</v>
      </c>
      <c r="F199" s="209" t="s">
        <v>1860</v>
      </c>
      <c r="G199" s="209" t="s">
        <v>1861</v>
      </c>
      <c r="H199" s="209" t="s">
        <v>237</v>
      </c>
      <c r="I199" s="209" t="s">
        <v>1862</v>
      </c>
      <c r="J199" s="209" t="s">
        <v>1863</v>
      </c>
      <c r="K199" s="209" t="s">
        <v>237</v>
      </c>
      <c r="L199" s="209" t="s">
        <v>237</v>
      </c>
      <c r="M199" s="209" t="s">
        <v>237</v>
      </c>
      <c r="N199" s="209" t="s">
        <v>237</v>
      </c>
      <c r="O199" s="209"/>
    </row>
    <row r="200" spans="1:16">
      <c r="A200" s="209" t="s">
        <v>1864</v>
      </c>
      <c r="B200" s="209" t="s">
        <v>1865</v>
      </c>
      <c r="C200" s="209" t="s">
        <v>1864</v>
      </c>
      <c r="D200" s="209" t="s">
        <v>1866</v>
      </c>
      <c r="E200" s="209" t="s">
        <v>1867</v>
      </c>
      <c r="F200" s="209" t="s">
        <v>1868</v>
      </c>
      <c r="G200" s="210" t="s">
        <v>1869</v>
      </c>
      <c r="H200" s="209" t="s">
        <v>237</v>
      </c>
      <c r="I200" s="209" t="s">
        <v>1870</v>
      </c>
      <c r="J200" s="209" t="s">
        <v>1871</v>
      </c>
      <c r="K200" s="209" t="s">
        <v>1872</v>
      </c>
      <c r="L200" s="209" t="s">
        <v>1873</v>
      </c>
      <c r="M200" s="209" t="s">
        <v>237</v>
      </c>
      <c r="N200" s="209" t="s">
        <v>237</v>
      </c>
      <c r="O200" s="209"/>
      <c r="P200" s="209" t="s">
        <v>255</v>
      </c>
    </row>
    <row r="201" spans="1:16">
      <c r="A201" s="209" t="s">
        <v>1874</v>
      </c>
      <c r="B201" s="209" t="s">
        <v>1875</v>
      </c>
      <c r="C201" s="209" t="s">
        <v>1874</v>
      </c>
      <c r="D201" s="209" t="s">
        <v>1876</v>
      </c>
      <c r="E201" s="209" t="s">
        <v>1877</v>
      </c>
      <c r="F201" s="209" t="s">
        <v>1878</v>
      </c>
      <c r="G201" s="209" t="s">
        <v>1879</v>
      </c>
      <c r="H201" s="209" t="s">
        <v>237</v>
      </c>
      <c r="I201" s="209" t="s">
        <v>1880</v>
      </c>
      <c r="J201" s="209" t="s">
        <v>1881</v>
      </c>
      <c r="K201" s="209" t="s">
        <v>237</v>
      </c>
      <c r="L201" s="209" t="s">
        <v>237</v>
      </c>
      <c r="M201" s="209" t="s">
        <v>237</v>
      </c>
      <c r="N201" s="209" t="s">
        <v>237</v>
      </c>
      <c r="P201" s="209" t="s">
        <v>255</v>
      </c>
    </row>
    <row r="202" spans="1:16">
      <c r="A202" s="209" t="s">
        <v>1882</v>
      </c>
      <c r="B202" s="209" t="s">
        <v>1883</v>
      </c>
      <c r="C202" s="209" t="s">
        <v>1882</v>
      </c>
      <c r="D202" s="209" t="s">
        <v>1884</v>
      </c>
      <c r="E202" s="209" t="s">
        <v>1885</v>
      </c>
      <c r="F202" s="209" t="s">
        <v>1886</v>
      </c>
      <c r="G202" s="209" t="s">
        <v>1887</v>
      </c>
      <c r="H202" s="209" t="s">
        <v>237</v>
      </c>
      <c r="I202" s="209" t="s">
        <v>1888</v>
      </c>
      <c r="J202" s="209" t="s">
        <v>1889</v>
      </c>
      <c r="K202" s="209" t="s">
        <v>1890</v>
      </c>
      <c r="L202" s="209" t="s">
        <v>1891</v>
      </c>
      <c r="M202" s="209" t="s">
        <v>237</v>
      </c>
      <c r="N202" s="209" t="s">
        <v>237</v>
      </c>
      <c r="O202" s="209"/>
    </row>
    <row r="203" spans="1:16">
      <c r="A203" s="209" t="s">
        <v>1892</v>
      </c>
      <c r="B203" s="209" t="s">
        <v>1893</v>
      </c>
      <c r="C203" s="209" t="s">
        <v>1892</v>
      </c>
      <c r="D203" s="209" t="s">
        <v>1894</v>
      </c>
      <c r="E203" s="209" t="s">
        <v>1895</v>
      </c>
      <c r="F203" s="209" t="s">
        <v>1896</v>
      </c>
      <c r="G203" s="209" t="s">
        <v>1897</v>
      </c>
      <c r="H203" s="209" t="s">
        <v>237</v>
      </c>
      <c r="I203" s="209" t="s">
        <v>1898</v>
      </c>
      <c r="J203" s="209" t="s">
        <v>1899</v>
      </c>
      <c r="K203" s="209" t="s">
        <v>1900</v>
      </c>
      <c r="L203" s="209" t="s">
        <v>1901</v>
      </c>
      <c r="M203" s="209" t="s">
        <v>1902</v>
      </c>
      <c r="N203" s="209" t="s">
        <v>1903</v>
      </c>
      <c r="O203" s="209"/>
    </row>
    <row r="204" spans="1:16">
      <c r="A204" s="209" t="s">
        <v>1904</v>
      </c>
      <c r="B204" s="209" t="s">
        <v>1905</v>
      </c>
      <c r="C204" s="209" t="s">
        <v>1904</v>
      </c>
      <c r="D204" s="209" t="s">
        <v>1906</v>
      </c>
      <c r="E204" s="209" t="s">
        <v>1907</v>
      </c>
      <c r="F204" s="209" t="s">
        <v>1908</v>
      </c>
      <c r="G204" s="209" t="s">
        <v>1909</v>
      </c>
      <c r="H204" s="209" t="s">
        <v>1910</v>
      </c>
      <c r="I204" s="209" t="s">
        <v>1911</v>
      </c>
      <c r="J204" s="209" t="s">
        <v>1912</v>
      </c>
      <c r="K204" s="209" t="s">
        <v>1913</v>
      </c>
      <c r="L204" s="209" t="s">
        <v>1914</v>
      </c>
      <c r="M204" s="209" t="s">
        <v>1915</v>
      </c>
      <c r="N204" s="209" t="s">
        <v>1916</v>
      </c>
      <c r="O204" s="209"/>
    </row>
    <row r="205" spans="1:16">
      <c r="A205" s="209" t="s">
        <v>1917</v>
      </c>
      <c r="B205" s="209" t="s">
        <v>1918</v>
      </c>
      <c r="C205" s="209" t="s">
        <v>1917</v>
      </c>
      <c r="D205" s="209" t="s">
        <v>1919</v>
      </c>
      <c r="E205" s="209" t="s">
        <v>1920</v>
      </c>
      <c r="F205" s="209" t="s">
        <v>1921</v>
      </c>
      <c r="G205" s="210" t="s">
        <v>1922</v>
      </c>
      <c r="H205" s="210" t="s">
        <v>1923</v>
      </c>
      <c r="I205" s="209" t="s">
        <v>1924</v>
      </c>
      <c r="J205" s="209" t="s">
        <v>1925</v>
      </c>
      <c r="K205" s="209" t="s">
        <v>1926</v>
      </c>
      <c r="L205" s="209" t="s">
        <v>1927</v>
      </c>
      <c r="M205" s="209" t="s">
        <v>1928</v>
      </c>
      <c r="N205" s="209" t="s">
        <v>1929</v>
      </c>
      <c r="O205" s="209"/>
      <c r="P205" s="209" t="s">
        <v>1930</v>
      </c>
    </row>
    <row r="206" spans="1:16">
      <c r="A206" s="209" t="s">
        <v>1931</v>
      </c>
      <c r="B206" s="209" t="s">
        <v>1932</v>
      </c>
      <c r="C206" s="209" t="s">
        <v>1931</v>
      </c>
      <c r="D206" s="209" t="s">
        <v>1933</v>
      </c>
      <c r="E206" s="209" t="s">
        <v>1934</v>
      </c>
      <c r="F206" s="209" t="s">
        <v>1935</v>
      </c>
      <c r="G206" s="210" t="s">
        <v>1936</v>
      </c>
      <c r="H206" s="210" t="s">
        <v>1937</v>
      </c>
      <c r="I206" s="209" t="s">
        <v>1938</v>
      </c>
      <c r="J206" s="209" t="s">
        <v>1939</v>
      </c>
      <c r="K206" s="209" t="s">
        <v>1940</v>
      </c>
      <c r="L206" s="209" t="s">
        <v>1941</v>
      </c>
      <c r="M206" s="209" t="s">
        <v>1910</v>
      </c>
      <c r="N206" s="209" t="s">
        <v>1910</v>
      </c>
      <c r="O206" s="209"/>
    </row>
    <row r="207" spans="1:16">
      <c r="A207" s="209" t="s">
        <v>1942</v>
      </c>
      <c r="B207" s="209" t="s">
        <v>1943</v>
      </c>
      <c r="C207" s="209" t="s">
        <v>1942</v>
      </c>
      <c r="D207" s="209" t="s">
        <v>1944</v>
      </c>
      <c r="E207" s="209" t="s">
        <v>1945</v>
      </c>
      <c r="F207" s="209" t="s">
        <v>1946</v>
      </c>
      <c r="G207" s="210" t="s">
        <v>1947</v>
      </c>
      <c r="H207" s="209" t="s">
        <v>1910</v>
      </c>
      <c r="I207" s="209" t="s">
        <v>1948</v>
      </c>
      <c r="J207" s="209" t="s">
        <v>1949</v>
      </c>
      <c r="K207" s="209" t="s">
        <v>1910</v>
      </c>
      <c r="L207" s="209" t="s">
        <v>1910</v>
      </c>
      <c r="M207" s="209" t="s">
        <v>1910</v>
      </c>
      <c r="N207" s="209" t="s">
        <v>1910</v>
      </c>
      <c r="O207" s="209" t="s">
        <v>1930</v>
      </c>
    </row>
    <row r="208" spans="1:16">
      <c r="A208" s="209" t="s">
        <v>1950</v>
      </c>
      <c r="B208" s="209" t="s">
        <v>1951</v>
      </c>
      <c r="C208" s="209" t="s">
        <v>1950</v>
      </c>
      <c r="D208" s="209" t="s">
        <v>1952</v>
      </c>
      <c r="E208" s="209" t="s">
        <v>1953</v>
      </c>
      <c r="F208" s="209" t="s">
        <v>1954</v>
      </c>
      <c r="G208" s="209" t="s">
        <v>1955</v>
      </c>
      <c r="H208" s="209" t="s">
        <v>1910</v>
      </c>
      <c r="I208" s="209" t="s">
        <v>1956</v>
      </c>
      <c r="J208" s="209" t="s">
        <v>1957</v>
      </c>
      <c r="K208" s="209" t="s">
        <v>1910</v>
      </c>
      <c r="L208" s="209" t="s">
        <v>1910</v>
      </c>
      <c r="M208" s="209" t="s">
        <v>1910</v>
      </c>
      <c r="N208" s="209" t="s">
        <v>1910</v>
      </c>
      <c r="O208" s="209"/>
    </row>
    <row r="209" spans="1:16">
      <c r="A209" s="209" t="s">
        <v>1958</v>
      </c>
      <c r="B209" s="209" t="s">
        <v>1959</v>
      </c>
      <c r="C209" s="209" t="s">
        <v>1958</v>
      </c>
      <c r="D209" s="209" t="s">
        <v>1960</v>
      </c>
      <c r="E209" s="209" t="s">
        <v>1961</v>
      </c>
      <c r="F209" s="209" t="s">
        <v>1962</v>
      </c>
      <c r="G209" s="209" t="s">
        <v>1963</v>
      </c>
      <c r="H209" s="210" t="s">
        <v>1964</v>
      </c>
      <c r="I209" s="209" t="s">
        <v>1965</v>
      </c>
      <c r="J209" s="209" t="s">
        <v>1966</v>
      </c>
      <c r="K209" s="209" t="s">
        <v>1967</v>
      </c>
      <c r="L209" s="209" t="s">
        <v>1968</v>
      </c>
      <c r="M209" s="209" t="s">
        <v>1910</v>
      </c>
      <c r="N209" s="209" t="s">
        <v>1910</v>
      </c>
      <c r="O209" s="209"/>
    </row>
    <row r="210" spans="1:16">
      <c r="A210" s="209" t="s">
        <v>1969</v>
      </c>
      <c r="B210" s="209" t="s">
        <v>1970</v>
      </c>
      <c r="C210" s="209" t="s">
        <v>1969</v>
      </c>
      <c r="D210" s="209" t="s">
        <v>1971</v>
      </c>
      <c r="E210" s="209" t="s">
        <v>1972</v>
      </c>
      <c r="F210" s="209" t="s">
        <v>1972</v>
      </c>
      <c r="G210" s="209" t="s">
        <v>1973</v>
      </c>
      <c r="H210" s="209" t="s">
        <v>1910</v>
      </c>
      <c r="I210" s="209" t="s">
        <v>1974</v>
      </c>
      <c r="J210" s="209" t="s">
        <v>1975</v>
      </c>
      <c r="K210" s="209" t="s">
        <v>1976</v>
      </c>
      <c r="L210" s="209" t="s">
        <v>1977</v>
      </c>
      <c r="M210" s="209" t="s">
        <v>1910</v>
      </c>
      <c r="N210" s="209" t="s">
        <v>1910</v>
      </c>
      <c r="O210" s="209"/>
    </row>
    <row r="211" spans="1:16">
      <c r="A211" s="209" t="s">
        <v>1978</v>
      </c>
      <c r="B211" s="209" t="s">
        <v>1979</v>
      </c>
      <c r="C211" s="209" t="s">
        <v>1978</v>
      </c>
      <c r="D211" s="209" t="s">
        <v>1980</v>
      </c>
      <c r="E211" s="209" t="s">
        <v>1981</v>
      </c>
      <c r="F211" s="209" t="s">
        <v>1982</v>
      </c>
      <c r="G211" s="210" t="s">
        <v>1983</v>
      </c>
      <c r="H211" s="210" t="s">
        <v>1984</v>
      </c>
      <c r="I211" s="209" t="s">
        <v>1985</v>
      </c>
      <c r="J211" s="209" t="s">
        <v>1986</v>
      </c>
      <c r="K211" s="209" t="s">
        <v>1910</v>
      </c>
      <c r="L211" s="209" t="s">
        <v>1910</v>
      </c>
      <c r="M211" s="209" t="s">
        <v>1910</v>
      </c>
      <c r="N211" s="209" t="s">
        <v>1910</v>
      </c>
      <c r="O211" s="209"/>
      <c r="P211" s="209" t="s">
        <v>1930</v>
      </c>
    </row>
    <row r="212" spans="1:16">
      <c r="A212" s="209" t="s">
        <v>1987</v>
      </c>
      <c r="B212" s="209" t="s">
        <v>1988</v>
      </c>
      <c r="C212" s="209" t="s">
        <v>1987</v>
      </c>
      <c r="D212" s="209" t="s">
        <v>1989</v>
      </c>
      <c r="E212" s="209" t="s">
        <v>1990</v>
      </c>
      <c r="F212" s="209" t="s">
        <v>1991</v>
      </c>
      <c r="G212" s="210" t="s">
        <v>1992</v>
      </c>
      <c r="H212" s="210" t="s">
        <v>1993</v>
      </c>
      <c r="I212" s="209" t="s">
        <v>1994</v>
      </c>
      <c r="J212" s="209" t="s">
        <v>1990</v>
      </c>
      <c r="K212" s="209" t="s">
        <v>1995</v>
      </c>
      <c r="L212" s="209" t="s">
        <v>1996</v>
      </c>
      <c r="M212" s="209" t="s">
        <v>1997</v>
      </c>
      <c r="N212" s="209" t="s">
        <v>1998</v>
      </c>
      <c r="O212" s="209"/>
      <c r="P212" s="209" t="s">
        <v>1930</v>
      </c>
    </row>
    <row r="213" spans="1:16">
      <c r="A213" s="209" t="s">
        <v>1999</v>
      </c>
      <c r="B213" s="209" t="s">
        <v>2000</v>
      </c>
      <c r="C213" s="209" t="s">
        <v>1999</v>
      </c>
      <c r="D213" s="209" t="s">
        <v>2001</v>
      </c>
      <c r="E213" s="209" t="s">
        <v>2002</v>
      </c>
      <c r="F213" s="209" t="s">
        <v>2003</v>
      </c>
      <c r="G213" s="210" t="s">
        <v>2004</v>
      </c>
      <c r="H213" s="209" t="s">
        <v>1910</v>
      </c>
      <c r="I213" s="209" t="s">
        <v>2005</v>
      </c>
      <c r="J213" s="209" t="s">
        <v>2006</v>
      </c>
      <c r="K213" s="209" t="s">
        <v>2007</v>
      </c>
      <c r="L213" s="209" t="s">
        <v>2008</v>
      </c>
      <c r="M213" s="209" t="s">
        <v>1910</v>
      </c>
      <c r="N213" s="209" t="s">
        <v>1910</v>
      </c>
      <c r="O213" s="209"/>
    </row>
    <row r="214" spans="1:16">
      <c r="A214" s="209" t="s">
        <v>2009</v>
      </c>
      <c r="B214" s="209" t="s">
        <v>2010</v>
      </c>
      <c r="C214" s="209" t="s">
        <v>2009</v>
      </c>
      <c r="D214" s="209" t="s">
        <v>2011</v>
      </c>
      <c r="E214" s="209" t="s">
        <v>2012</v>
      </c>
      <c r="F214" s="209" t="s">
        <v>2013</v>
      </c>
      <c r="G214" s="210" t="s">
        <v>2014</v>
      </c>
      <c r="H214" s="209" t="s">
        <v>1910</v>
      </c>
      <c r="I214" s="209" t="s">
        <v>2015</v>
      </c>
      <c r="J214" s="209" t="s">
        <v>2016</v>
      </c>
      <c r="K214" s="209" t="s">
        <v>1910</v>
      </c>
      <c r="L214" s="209" t="s">
        <v>1910</v>
      </c>
      <c r="M214" s="209" t="s">
        <v>1910</v>
      </c>
      <c r="N214" s="209" t="s">
        <v>1910</v>
      </c>
      <c r="O214" s="209"/>
      <c r="P214" s="209" t="s">
        <v>1930</v>
      </c>
    </row>
    <row r="215" spans="1:16">
      <c r="A215" s="209" t="s">
        <v>2017</v>
      </c>
      <c r="B215" s="209" t="s">
        <v>2018</v>
      </c>
      <c r="C215" s="209" t="s">
        <v>2017</v>
      </c>
      <c r="D215" s="209" t="s">
        <v>2019</v>
      </c>
      <c r="E215" s="209" t="s">
        <v>2020</v>
      </c>
      <c r="F215" s="209" t="s">
        <v>2021</v>
      </c>
      <c r="G215" s="210" t="s">
        <v>2022</v>
      </c>
      <c r="H215" s="209" t="s">
        <v>1910</v>
      </c>
      <c r="I215" s="209" t="s">
        <v>2023</v>
      </c>
      <c r="J215" s="209" t="s">
        <v>2024</v>
      </c>
      <c r="K215" s="209" t="s">
        <v>2025</v>
      </c>
      <c r="L215" s="209" t="s">
        <v>2026</v>
      </c>
      <c r="M215" s="209" t="s">
        <v>1910</v>
      </c>
      <c r="N215" s="209" t="s">
        <v>1910</v>
      </c>
      <c r="O215" s="209"/>
    </row>
    <row r="216" spans="1:16">
      <c r="A216" s="209" t="s">
        <v>2027</v>
      </c>
      <c r="B216" s="209" t="s">
        <v>2028</v>
      </c>
      <c r="C216" s="209" t="s">
        <v>2027</v>
      </c>
      <c r="D216" s="209" t="s">
        <v>2029</v>
      </c>
      <c r="E216" s="209" t="s">
        <v>2030</v>
      </c>
      <c r="F216" s="209" t="s">
        <v>2031</v>
      </c>
      <c r="G216" s="209" t="s">
        <v>2032</v>
      </c>
      <c r="H216" s="209" t="s">
        <v>1910</v>
      </c>
      <c r="I216" s="209" t="s">
        <v>2033</v>
      </c>
      <c r="J216" s="209" t="s">
        <v>1910</v>
      </c>
      <c r="K216" s="209" t="s">
        <v>2034</v>
      </c>
      <c r="L216" s="209" t="s">
        <v>2035</v>
      </c>
      <c r="M216" s="209" t="s">
        <v>1910</v>
      </c>
      <c r="N216" s="209" t="s">
        <v>1910</v>
      </c>
      <c r="O216" s="209"/>
    </row>
    <row r="217" spans="1:16">
      <c r="A217" s="211" t="s">
        <v>2036</v>
      </c>
      <c r="B217" s="211" t="s">
        <v>2037</v>
      </c>
      <c r="C217" s="209" t="s">
        <v>2036</v>
      </c>
      <c r="D217" s="209" t="s">
        <v>2038</v>
      </c>
      <c r="E217" s="209" t="s">
        <v>2039</v>
      </c>
      <c r="F217" s="209" t="s">
        <v>2040</v>
      </c>
      <c r="G217" s="210" t="s">
        <v>2041</v>
      </c>
      <c r="H217" s="209" t="s">
        <v>1910</v>
      </c>
      <c r="I217" s="209" t="s">
        <v>2042</v>
      </c>
      <c r="J217" s="209" t="s">
        <v>2043</v>
      </c>
      <c r="K217" s="209" t="s">
        <v>1910</v>
      </c>
      <c r="L217" s="209" t="s">
        <v>1910</v>
      </c>
      <c r="M217" s="209" t="s">
        <v>1910</v>
      </c>
      <c r="N217" s="209" t="s">
        <v>1910</v>
      </c>
      <c r="O217" s="209"/>
      <c r="P217" s="209" t="s">
        <v>1930</v>
      </c>
    </row>
    <row r="218" spans="1:16">
      <c r="A218" s="209" t="s">
        <v>2044</v>
      </c>
      <c r="B218" s="209" t="s">
        <v>2045</v>
      </c>
      <c r="C218" s="209" t="s">
        <v>2044</v>
      </c>
      <c r="D218" s="209" t="s">
        <v>2046</v>
      </c>
      <c r="E218" s="209" t="s">
        <v>2047</v>
      </c>
      <c r="F218" s="209" t="s">
        <v>2048</v>
      </c>
      <c r="G218" s="210" t="s">
        <v>2049</v>
      </c>
      <c r="H218" s="209" t="s">
        <v>1910</v>
      </c>
      <c r="I218" s="209" t="s">
        <v>2050</v>
      </c>
      <c r="J218" s="209" t="s">
        <v>2051</v>
      </c>
      <c r="K218" s="209" t="s">
        <v>2052</v>
      </c>
      <c r="L218" s="209" t="s">
        <v>1910</v>
      </c>
      <c r="M218" s="209" t="s">
        <v>2053</v>
      </c>
      <c r="N218" s="209" t="s">
        <v>1910</v>
      </c>
      <c r="O218" s="209"/>
    </row>
    <row r="219" spans="1:16">
      <c r="A219" s="209" t="s">
        <v>2054</v>
      </c>
      <c r="B219" s="209" t="s">
        <v>2055</v>
      </c>
      <c r="C219" s="209" t="s">
        <v>2054</v>
      </c>
      <c r="D219" s="209" t="s">
        <v>2056</v>
      </c>
      <c r="E219" s="209" t="s">
        <v>2057</v>
      </c>
      <c r="F219" s="209" t="s">
        <v>2058</v>
      </c>
      <c r="G219" s="209" t="s">
        <v>2059</v>
      </c>
      <c r="H219" s="209" t="s">
        <v>1910</v>
      </c>
      <c r="I219" s="209" t="s">
        <v>2060</v>
      </c>
      <c r="J219" s="209" t="s">
        <v>2061</v>
      </c>
      <c r="K219" s="209" t="s">
        <v>2062</v>
      </c>
      <c r="L219" s="209" t="s">
        <v>2063</v>
      </c>
      <c r="M219" s="209" t="s">
        <v>1910</v>
      </c>
      <c r="N219" s="209" t="s">
        <v>1910</v>
      </c>
      <c r="O219" s="209"/>
    </row>
    <row r="220" spans="1:16">
      <c r="A220" s="209" t="s">
        <v>2064</v>
      </c>
      <c r="B220" s="209" t="s">
        <v>2065</v>
      </c>
      <c r="C220" s="209" t="s">
        <v>2064</v>
      </c>
      <c r="D220" s="209" t="s">
        <v>2066</v>
      </c>
      <c r="E220" s="209" t="s">
        <v>2067</v>
      </c>
      <c r="F220" s="209" t="s">
        <v>2067</v>
      </c>
      <c r="G220" s="210" t="s">
        <v>2068</v>
      </c>
      <c r="H220" s="209" t="s">
        <v>1910</v>
      </c>
      <c r="I220" s="209" t="s">
        <v>2069</v>
      </c>
      <c r="J220" s="209" t="s">
        <v>2070</v>
      </c>
      <c r="K220" s="209" t="s">
        <v>1910</v>
      </c>
      <c r="L220" s="209" t="s">
        <v>1910</v>
      </c>
      <c r="M220" s="209" t="s">
        <v>1910</v>
      </c>
      <c r="N220" s="209" t="s">
        <v>1910</v>
      </c>
      <c r="O220" s="209"/>
      <c r="P220" s="209" t="s">
        <v>1930</v>
      </c>
    </row>
    <row r="221" spans="1:16">
      <c r="A221" s="209" t="s">
        <v>2071</v>
      </c>
      <c r="B221" s="209" t="s">
        <v>2072</v>
      </c>
      <c r="C221" s="209" t="s">
        <v>2071</v>
      </c>
      <c r="D221" s="209" t="s">
        <v>2073</v>
      </c>
      <c r="E221" s="209" t="s">
        <v>2074</v>
      </c>
      <c r="F221" s="209" t="s">
        <v>2075</v>
      </c>
      <c r="G221" s="210" t="s">
        <v>2076</v>
      </c>
      <c r="H221" s="209" t="s">
        <v>1910</v>
      </c>
      <c r="I221" s="209" t="s">
        <v>2077</v>
      </c>
      <c r="J221" s="209" t="s">
        <v>2078</v>
      </c>
      <c r="K221" s="209" t="s">
        <v>1910</v>
      </c>
      <c r="L221" s="209" t="s">
        <v>1910</v>
      </c>
      <c r="M221" s="209" t="s">
        <v>1910</v>
      </c>
      <c r="N221" s="209" t="s">
        <v>1910</v>
      </c>
      <c r="O221" s="209"/>
    </row>
    <row r="222" spans="1:16">
      <c r="A222" s="209" t="s">
        <v>2079</v>
      </c>
      <c r="B222" s="209" t="s">
        <v>2080</v>
      </c>
      <c r="C222" s="209" t="s">
        <v>2079</v>
      </c>
      <c r="D222" s="209" t="s">
        <v>2081</v>
      </c>
      <c r="E222" s="209" t="s">
        <v>2082</v>
      </c>
      <c r="F222" s="209" t="s">
        <v>2083</v>
      </c>
      <c r="G222" s="210" t="s">
        <v>2084</v>
      </c>
      <c r="H222" s="209" t="s">
        <v>1910</v>
      </c>
      <c r="I222" s="209" t="s">
        <v>2085</v>
      </c>
      <c r="J222" s="209" t="s">
        <v>2086</v>
      </c>
      <c r="K222" s="209" t="s">
        <v>1910</v>
      </c>
      <c r="L222" s="209" t="s">
        <v>1910</v>
      </c>
      <c r="M222" s="209" t="s">
        <v>1910</v>
      </c>
      <c r="N222" s="209" t="s">
        <v>1910</v>
      </c>
      <c r="O222" s="209"/>
    </row>
    <row r="223" spans="1:16">
      <c r="A223" s="209" t="s">
        <v>2087</v>
      </c>
      <c r="B223" s="209" t="s">
        <v>2088</v>
      </c>
      <c r="C223" s="209" t="s">
        <v>2087</v>
      </c>
      <c r="D223" s="209" t="s">
        <v>2089</v>
      </c>
      <c r="E223" s="209" t="s">
        <v>2090</v>
      </c>
      <c r="F223" s="209" t="s">
        <v>2091</v>
      </c>
      <c r="G223" s="209" t="s">
        <v>2092</v>
      </c>
      <c r="H223" s="209" t="s">
        <v>1910</v>
      </c>
      <c r="I223" s="209" t="s">
        <v>2093</v>
      </c>
      <c r="J223" s="209" t="s">
        <v>2094</v>
      </c>
      <c r="K223" s="209" t="s">
        <v>1910</v>
      </c>
      <c r="L223" s="209" t="s">
        <v>1910</v>
      </c>
      <c r="M223" s="209" t="s">
        <v>1910</v>
      </c>
      <c r="N223" s="209" t="s">
        <v>1910</v>
      </c>
      <c r="O223" s="209"/>
    </row>
    <row r="224" spans="1:16">
      <c r="A224" s="209" t="s">
        <v>2095</v>
      </c>
      <c r="B224" s="209" t="s">
        <v>2096</v>
      </c>
      <c r="C224" s="209" t="s">
        <v>2095</v>
      </c>
      <c r="D224" s="209" t="s">
        <v>2097</v>
      </c>
      <c r="E224" s="209" t="s">
        <v>2098</v>
      </c>
      <c r="F224" s="209" t="s">
        <v>2099</v>
      </c>
      <c r="G224" s="210" t="s">
        <v>2100</v>
      </c>
      <c r="H224" s="209" t="s">
        <v>1910</v>
      </c>
      <c r="I224" s="209" t="s">
        <v>2101</v>
      </c>
      <c r="J224" s="209" t="s">
        <v>2102</v>
      </c>
      <c r="K224" s="209" t="s">
        <v>1910</v>
      </c>
      <c r="L224" s="209" t="s">
        <v>1910</v>
      </c>
      <c r="M224" s="209" t="s">
        <v>1910</v>
      </c>
      <c r="N224" s="209" t="s">
        <v>1910</v>
      </c>
      <c r="O224" s="209"/>
      <c r="P224" s="209" t="s">
        <v>1930</v>
      </c>
    </row>
    <row r="225" spans="1:16">
      <c r="A225" s="209" t="s">
        <v>2103</v>
      </c>
      <c r="B225" s="209" t="s">
        <v>2104</v>
      </c>
      <c r="C225" s="209" t="s">
        <v>2103</v>
      </c>
      <c r="D225" s="209" t="s">
        <v>2105</v>
      </c>
      <c r="E225" s="209" t="s">
        <v>2106</v>
      </c>
      <c r="F225" s="209" t="s">
        <v>2107</v>
      </c>
      <c r="G225" s="209" t="s">
        <v>2108</v>
      </c>
      <c r="H225" s="210" t="s">
        <v>2109</v>
      </c>
      <c r="I225" s="209" t="s">
        <v>2110</v>
      </c>
      <c r="J225" s="209" t="s">
        <v>2111</v>
      </c>
      <c r="K225" s="209" t="s">
        <v>2112</v>
      </c>
      <c r="L225" s="209" t="s">
        <v>2113</v>
      </c>
      <c r="M225" s="209" t="s">
        <v>1910</v>
      </c>
      <c r="N225" s="209" t="s">
        <v>1910</v>
      </c>
      <c r="O225" s="209" t="s">
        <v>1930</v>
      </c>
      <c r="P225" s="209" t="s">
        <v>1930</v>
      </c>
    </row>
    <row r="226" spans="1:16">
      <c r="A226" s="209" t="s">
        <v>2114</v>
      </c>
      <c r="B226" s="209" t="s">
        <v>2115</v>
      </c>
      <c r="C226" s="209" t="s">
        <v>2114</v>
      </c>
      <c r="D226" s="209" t="s">
        <v>2116</v>
      </c>
      <c r="E226" s="209" t="s">
        <v>2117</v>
      </c>
      <c r="F226" s="209" t="s">
        <v>2118</v>
      </c>
      <c r="G226" s="210" t="s">
        <v>2119</v>
      </c>
      <c r="H226" s="210"/>
      <c r="I226" s="209" t="s">
        <v>2120</v>
      </c>
      <c r="J226" s="209" t="s">
        <v>2121</v>
      </c>
      <c r="K226" s="209" t="s">
        <v>1910</v>
      </c>
      <c r="L226" s="209" t="s">
        <v>1910</v>
      </c>
      <c r="M226" s="209" t="s">
        <v>1910</v>
      </c>
      <c r="N226" s="209" t="s">
        <v>1910</v>
      </c>
      <c r="O226" s="209"/>
    </row>
    <row r="227" spans="1:16">
      <c r="A227" s="209" t="s">
        <v>2122</v>
      </c>
      <c r="B227" s="209" t="s">
        <v>2123</v>
      </c>
      <c r="C227" s="209" t="s">
        <v>2122</v>
      </c>
      <c r="D227" s="209" t="s">
        <v>2124</v>
      </c>
      <c r="E227" s="209" t="s">
        <v>2125</v>
      </c>
      <c r="F227" s="209" t="s">
        <v>2126</v>
      </c>
      <c r="G227" s="210" t="s">
        <v>2127</v>
      </c>
      <c r="H227" s="209" t="s">
        <v>1910</v>
      </c>
      <c r="I227" s="209" t="s">
        <v>2128</v>
      </c>
      <c r="J227" s="209" t="s">
        <v>2129</v>
      </c>
      <c r="K227" s="209" t="s">
        <v>1910</v>
      </c>
      <c r="L227" s="209" t="s">
        <v>1910</v>
      </c>
      <c r="M227" s="209" t="s">
        <v>1910</v>
      </c>
      <c r="N227" s="209" t="s">
        <v>1910</v>
      </c>
      <c r="O227" s="209"/>
    </row>
    <row r="228" spans="1:16">
      <c r="A228" s="209" t="s">
        <v>2130</v>
      </c>
      <c r="B228" s="209" t="s">
        <v>2131</v>
      </c>
      <c r="C228" s="209" t="s">
        <v>2130</v>
      </c>
      <c r="D228" s="209" t="s">
        <v>2132</v>
      </c>
      <c r="E228" s="209" t="s">
        <v>2133</v>
      </c>
      <c r="F228" s="209" t="s">
        <v>2134</v>
      </c>
      <c r="G228" s="209" t="s">
        <v>2135</v>
      </c>
      <c r="H228" s="209" t="s">
        <v>1910</v>
      </c>
      <c r="I228" s="209" t="s">
        <v>2136</v>
      </c>
      <c r="J228" s="209" t="s">
        <v>2137</v>
      </c>
      <c r="K228" s="209" t="s">
        <v>1910</v>
      </c>
      <c r="L228" s="209" t="s">
        <v>1910</v>
      </c>
      <c r="M228" s="209" t="s">
        <v>1910</v>
      </c>
      <c r="N228" s="209" t="s">
        <v>1910</v>
      </c>
      <c r="O228" s="209"/>
    </row>
    <row r="229" spans="1:16">
      <c r="A229" s="209" t="s">
        <v>2138</v>
      </c>
      <c r="B229" s="209" t="s">
        <v>2139</v>
      </c>
      <c r="C229" s="209" t="s">
        <v>2138</v>
      </c>
      <c r="D229" s="209" t="s">
        <v>2140</v>
      </c>
      <c r="E229" s="209" t="s">
        <v>2141</v>
      </c>
      <c r="F229" s="209" t="s">
        <v>2141</v>
      </c>
      <c r="G229" s="209" t="s">
        <v>2142</v>
      </c>
      <c r="H229" s="209" t="s">
        <v>1910</v>
      </c>
      <c r="I229" s="209" t="s">
        <v>2143</v>
      </c>
      <c r="J229" s="209" t="s">
        <v>2144</v>
      </c>
      <c r="K229" s="209" t="s">
        <v>1910</v>
      </c>
      <c r="L229" s="209" t="s">
        <v>1910</v>
      </c>
      <c r="M229" s="209" t="s">
        <v>1910</v>
      </c>
      <c r="N229" s="209" t="s">
        <v>1910</v>
      </c>
      <c r="O229" s="209"/>
      <c r="P229" s="209" t="s">
        <v>1930</v>
      </c>
    </row>
    <row r="230" spans="1:16">
      <c r="A230" s="209" t="s">
        <v>2145</v>
      </c>
      <c r="B230" s="209" t="s">
        <v>2146</v>
      </c>
      <c r="C230" s="209" t="s">
        <v>2145</v>
      </c>
      <c r="D230" s="209" t="s">
        <v>2147</v>
      </c>
      <c r="E230" s="209" t="s">
        <v>2148</v>
      </c>
      <c r="F230" s="209" t="s">
        <v>2149</v>
      </c>
      <c r="G230" s="210" t="s">
        <v>2150</v>
      </c>
      <c r="H230" s="209" t="s">
        <v>1910</v>
      </c>
      <c r="I230" s="209" t="s">
        <v>2151</v>
      </c>
      <c r="J230" s="209" t="s">
        <v>2152</v>
      </c>
      <c r="K230" s="209" t="s">
        <v>1910</v>
      </c>
      <c r="L230" s="209" t="s">
        <v>1910</v>
      </c>
      <c r="M230" s="209" t="s">
        <v>1910</v>
      </c>
      <c r="N230" s="209" t="s">
        <v>1910</v>
      </c>
      <c r="O230" s="209" t="s">
        <v>1930</v>
      </c>
    </row>
    <row r="231" spans="1:16">
      <c r="A231" s="209" t="s">
        <v>2153</v>
      </c>
      <c r="B231" s="209" t="s">
        <v>2154</v>
      </c>
      <c r="C231" s="209" t="s">
        <v>2153</v>
      </c>
      <c r="D231" s="209" t="s">
        <v>2155</v>
      </c>
      <c r="E231" s="209" t="s">
        <v>2156</v>
      </c>
      <c r="F231" s="209" t="s">
        <v>2157</v>
      </c>
      <c r="G231" s="209" t="s">
        <v>2158</v>
      </c>
      <c r="H231" s="209" t="s">
        <v>1910</v>
      </c>
      <c r="I231" s="209" t="s">
        <v>2159</v>
      </c>
      <c r="J231" s="209" t="s">
        <v>2160</v>
      </c>
      <c r="K231" s="209" t="s">
        <v>2161</v>
      </c>
      <c r="L231" s="209" t="s">
        <v>2162</v>
      </c>
      <c r="M231" s="209" t="s">
        <v>1910</v>
      </c>
      <c r="N231" s="209" t="s">
        <v>1910</v>
      </c>
      <c r="O231" s="209" t="s">
        <v>1930</v>
      </c>
      <c r="P231" s="209" t="s">
        <v>1930</v>
      </c>
    </row>
    <row r="232" spans="1:16">
      <c r="A232" s="209" t="s">
        <v>2163</v>
      </c>
      <c r="B232" s="209" t="s">
        <v>2164</v>
      </c>
      <c r="C232" s="209" t="s">
        <v>2163</v>
      </c>
      <c r="D232" s="212" t="s">
        <v>2165</v>
      </c>
      <c r="E232" s="212" t="s">
        <v>2166</v>
      </c>
      <c r="F232" s="212" t="s">
        <v>2167</v>
      </c>
      <c r="G232" s="209" t="s">
        <v>2168</v>
      </c>
      <c r="H232" s="209" t="s">
        <v>1910</v>
      </c>
      <c r="I232" s="209" t="s">
        <v>2169</v>
      </c>
      <c r="J232" s="209" t="s">
        <v>2170</v>
      </c>
      <c r="K232" s="209" t="s">
        <v>1910</v>
      </c>
      <c r="L232" s="209" t="s">
        <v>1910</v>
      </c>
      <c r="M232" s="209" t="s">
        <v>1910</v>
      </c>
      <c r="N232" s="209" t="s">
        <v>1910</v>
      </c>
      <c r="O232" s="209"/>
    </row>
    <row r="233" spans="1:16">
      <c r="A233" s="209" t="s">
        <v>2171</v>
      </c>
      <c r="B233" s="209" t="s">
        <v>2172</v>
      </c>
      <c r="C233" s="209" t="s">
        <v>2171</v>
      </c>
      <c r="D233" s="212" t="s">
        <v>2173</v>
      </c>
      <c r="E233" s="212" t="s">
        <v>2174</v>
      </c>
      <c r="F233" s="212" t="s">
        <v>2175</v>
      </c>
      <c r="G233" s="210" t="s">
        <v>2176</v>
      </c>
      <c r="H233" s="209" t="s">
        <v>1910</v>
      </c>
      <c r="I233" s="209" t="s">
        <v>2177</v>
      </c>
      <c r="J233" s="209" t="s">
        <v>2178</v>
      </c>
      <c r="K233" s="209" t="s">
        <v>1910</v>
      </c>
      <c r="L233" s="209" t="s">
        <v>1910</v>
      </c>
      <c r="M233" s="209" t="s">
        <v>1910</v>
      </c>
      <c r="N233" s="209" t="s">
        <v>1910</v>
      </c>
      <c r="O233" s="209"/>
    </row>
    <row r="234" spans="1:16">
      <c r="A234" s="209" t="s">
        <v>2179</v>
      </c>
      <c r="B234" s="209" t="s">
        <v>2180</v>
      </c>
      <c r="C234" s="209" t="s">
        <v>2179</v>
      </c>
      <c r="D234" s="209" t="s">
        <v>2181</v>
      </c>
      <c r="E234" s="209" t="s">
        <v>2182</v>
      </c>
      <c r="F234" s="209" t="s">
        <v>2183</v>
      </c>
      <c r="G234" s="210" t="s">
        <v>2184</v>
      </c>
      <c r="H234" s="209" t="s">
        <v>1910</v>
      </c>
      <c r="I234" s="209" t="s">
        <v>2185</v>
      </c>
      <c r="J234" s="209" t="s">
        <v>2186</v>
      </c>
      <c r="K234" s="209" t="s">
        <v>1910</v>
      </c>
      <c r="L234" s="209" t="s">
        <v>1910</v>
      </c>
      <c r="M234" s="209" t="s">
        <v>1910</v>
      </c>
      <c r="N234" s="209" t="s">
        <v>1910</v>
      </c>
      <c r="O234" s="209"/>
    </row>
    <row r="235" spans="1:16">
      <c r="A235" s="209" t="s">
        <v>2187</v>
      </c>
      <c r="B235" s="209" t="s">
        <v>2188</v>
      </c>
      <c r="C235" s="209" t="s">
        <v>2187</v>
      </c>
      <c r="D235" s="212" t="s">
        <v>2189</v>
      </c>
      <c r="E235" s="212" t="s">
        <v>2190</v>
      </c>
      <c r="F235" s="209" t="s">
        <v>1910</v>
      </c>
      <c r="G235" s="210" t="s">
        <v>2191</v>
      </c>
      <c r="H235" s="209" t="s">
        <v>1910</v>
      </c>
      <c r="I235" s="209" t="s">
        <v>2192</v>
      </c>
      <c r="J235" s="209" t="s">
        <v>2190</v>
      </c>
      <c r="K235" s="209" t="s">
        <v>2193</v>
      </c>
      <c r="L235" s="209" t="s">
        <v>2194</v>
      </c>
      <c r="M235" s="209" t="s">
        <v>1910</v>
      </c>
      <c r="N235" s="209" t="s">
        <v>1910</v>
      </c>
      <c r="O235" s="209" t="s">
        <v>1930</v>
      </c>
    </row>
    <row r="236" spans="1:16">
      <c r="A236" s="209" t="s">
        <v>2195</v>
      </c>
      <c r="B236" s="209" t="s">
        <v>107</v>
      </c>
      <c r="C236" s="209" t="s">
        <v>2195</v>
      </c>
      <c r="D236" s="212" t="s">
        <v>108</v>
      </c>
      <c r="E236" s="212" t="s">
        <v>2196</v>
      </c>
      <c r="F236" s="212" t="s">
        <v>2197</v>
      </c>
      <c r="G236" s="210" t="s">
        <v>2198</v>
      </c>
      <c r="H236" s="209" t="s">
        <v>1910</v>
      </c>
      <c r="I236" s="209" t="s">
        <v>109</v>
      </c>
      <c r="J236" s="209" t="s">
        <v>2199</v>
      </c>
      <c r="K236" s="209" t="s">
        <v>124</v>
      </c>
      <c r="L236" s="209" t="s">
        <v>2200</v>
      </c>
      <c r="M236" s="209" t="s">
        <v>110</v>
      </c>
      <c r="N236" s="209" t="s">
        <v>2201</v>
      </c>
      <c r="O236" s="209"/>
      <c r="P236" s="209" t="s">
        <v>1930</v>
      </c>
    </row>
    <row r="237" spans="1:16">
      <c r="A237" s="209" t="s">
        <v>2202</v>
      </c>
      <c r="B237" s="209" t="s">
        <v>2203</v>
      </c>
      <c r="C237" s="209" t="s">
        <v>2202</v>
      </c>
      <c r="D237" s="209" t="s">
        <v>2204</v>
      </c>
      <c r="E237" s="209" t="s">
        <v>2205</v>
      </c>
      <c r="F237" s="209" t="s">
        <v>1910</v>
      </c>
      <c r="G237" s="210" t="s">
        <v>2206</v>
      </c>
      <c r="H237" s="209" t="s">
        <v>1910</v>
      </c>
      <c r="I237" s="209" t="s">
        <v>2207</v>
      </c>
      <c r="J237" s="209" t="s">
        <v>2208</v>
      </c>
      <c r="K237" s="209" t="s">
        <v>1910</v>
      </c>
      <c r="L237" s="209" t="s">
        <v>1910</v>
      </c>
      <c r="M237" s="209" t="s">
        <v>1910</v>
      </c>
      <c r="N237" s="209" t="s">
        <v>1910</v>
      </c>
      <c r="O237" s="209"/>
    </row>
  </sheetData>
  <sortState ref="A2:N14">
    <sortCondition ref="A2:A14"/>
  </sortState>
  <phoneticPr fontId="5"/>
  <dataValidations count="2">
    <dataValidation imeMode="off" allowBlank="1" showInputMessage="1" showErrorMessage="1" sqref="C237:C65290 A237:A65290 E237:H65290 N237:N65290 L237:L65290 J237:J65290 C223:C227 F235 H235 H137:H139 M146 I146:K146 G231:G232 F113 H113:H127 G170 H222:H231 F143:G145 G189 E207:H207 E222:G227 M24 E234:G234 E233:H233 G172:G184 E230:F232 E114:G142 H129:H135 L128:L139 E148:G159 H148:H158 C114:C158 E147:H147 H141:H146 E143:E146 G187 G191:G193 H170:H194 E170:F194 E204:H205 E209:H209 J229:J235 C229:C233 A229:A234 L229:L235 N229:N235 E229:G229 E13:H15 A13:A17 C13:C17 J13:J17 F17:F18 C19 E195:H202 E19:H23 E24:G24 E25:H27 E28:F28 J19:J28 A19:A28 C21:C28 H28:H29 E30:H31 E33:H37 E38:F38 H38 E39:H42 E43:G43 H53 H44:H46 E45:F46 E47:H50 E51:F51 E53:F53 E52:H52 E160:H169 J147:J202 L141:L201 N141:N201 C160:C202 C204:C213 H206 E206:F206 C30:C58 C60:C62 A30:A62 L13:L65 J30:J65 E54:H67 E68:F68 E69:H76 C83:C112 C64:C81 A64:A202 E78:H112 L68:L126 J68:J145 N13:N139 J1:J10 E1:H11 L1:L11 A1:A11 N1:N11 C1:C11 N204:N227 L204:L227 A204:A227 J204:J227 E211:H221 C215:C221"/>
    <dataValidation imeMode="hiragana" allowBlank="1" showInputMessage="1" showErrorMessage="1" sqref="I237:I65290 M237:M65290 D237:D65290 K237:K65290 B237:B65290 B223:B227 L127:M127 O111 O114:O123 O176 O188 O89:O90 O223:O226 O93:O95 O237 O125:O126 O170:O173 O135:O143 K141:K145 M141:M145 B211:B213 O151:O158 O98:O109 O178 O190 O160 O86:O87 O232:O233 B229:B233 O84:P85 B124:B145 O128:O133 M128:M139 O148:O149 O145:O146 B147:B158 O192:O195 O180:O186 D209 K229:K235 I229:I234 M229:M235 D229:D234 O229:O230 O2:O3 P3:P4 O5:P5 P6 O7:P10 D13:D15 O21 O13:O17 I13:I17 B13:B17 O19 B19 O198:O202 M13:M23 O23:O24 O26 P11:P26 O27:P27 D19:D28 K13:K28 I19:I28 B21:B28 P28:P29 O30:P30 D30:D31 O32 P31:P33 O34:P34 P35 O36:P37 P38 D33:D43 B30:B43 O39:P48 P49:P50 B45:B50 M147:M201 I147:I202 K147:K201 D114:D202 O162:O168 B160:B202 O51:O52 P53:P55 O204:O213 B204:B208 D204:D207 O54:O55 O56:P58 B52:B58 P59 O60:P61 B60:B62 D45:D62 P62:P64 L66:L67 J66:J67 O65:P71 P72:P73 D64:D76 P77 O83 O74:O81 B64:B81 B83:B122 D78:D112 I30:I145 K30:K139 M25:M126 I1:I10 D1:D11 K1:K11 M1:M11 B1:B11 M204:M227 I204:I227 K204:K227 D211:D226 O215:O221 B215:B221"/>
  </dataValidations>
  <hyperlinks>
    <hyperlink ref="G98" r:id="rId1"/>
    <hyperlink ref="G196" r:id="rId2"/>
    <hyperlink ref="G152" r:id="rId3"/>
    <hyperlink ref="G18" r:id="rId4"/>
    <hyperlink ref="G197" r:id="rId5"/>
    <hyperlink ref="G99" r:id="rId6"/>
    <hyperlink ref="H209" r:id="rId7"/>
    <hyperlink ref="G69" r:id="rId8"/>
    <hyperlink ref="G88" r:id="rId9"/>
    <hyperlink ref="H211" r:id="rId10"/>
    <hyperlink ref="G211" r:id="rId11"/>
    <hyperlink ref="G115" r:id="rId12"/>
    <hyperlink ref="G62" r:id="rId13"/>
    <hyperlink ref="G43" r:id="rId14"/>
    <hyperlink ref="H170" r:id="rId15"/>
    <hyperlink ref="G170" r:id="rId16"/>
    <hyperlink ref="G237" r:id="rId17"/>
    <hyperlink ref="G234" r:id="rId18"/>
    <hyperlink ref="G233" r:id="rId19"/>
    <hyperlink ref="G222" r:id="rId20"/>
    <hyperlink ref="G214" r:id="rId21"/>
    <hyperlink ref="G215" r:id="rId22"/>
    <hyperlink ref="G213" r:id="rId23"/>
    <hyperlink ref="H206" r:id="rId24"/>
    <hyperlink ref="G206" r:id="rId25"/>
    <hyperlink ref="G189" r:id="rId26"/>
    <hyperlink ref="G177" r:id="rId27"/>
    <hyperlink ref="G173" r:id="rId28"/>
    <hyperlink ref="G172" r:id="rId29"/>
    <hyperlink ref="G165" r:id="rId30"/>
    <hyperlink ref="G159" r:id="rId31"/>
    <hyperlink ref="H156" r:id="rId32"/>
    <hyperlink ref="G156" r:id="rId33"/>
    <hyperlink ref="G155" r:id="rId34"/>
    <hyperlink ref="G150" r:id="rId35"/>
    <hyperlink ref="G142" r:id="rId36"/>
    <hyperlink ref="G129" r:id="rId37"/>
    <hyperlink ref="G125" r:id="rId38"/>
    <hyperlink ref="G119" r:id="rId39"/>
    <hyperlink ref="G109" r:id="rId40"/>
    <hyperlink ref="G104" r:id="rId41"/>
    <hyperlink ref="G83" r:id="rId42"/>
    <hyperlink ref="G77" r:id="rId43"/>
    <hyperlink ref="G73" r:id="rId44"/>
    <hyperlink ref="G51" r:id="rId45"/>
    <hyperlink ref="G47" r:id="rId46"/>
    <hyperlink ref="G34" r:id="rId47"/>
    <hyperlink ref="G35" r:id="rId48"/>
    <hyperlink ref="G32" r:id="rId49"/>
    <hyperlink ref="H31" r:id="rId50"/>
    <hyperlink ref="G31" r:id="rId51"/>
    <hyperlink ref="G21" r:id="rId52"/>
    <hyperlink ref="G9" r:id="rId53"/>
    <hyperlink ref="G8" r:id="rId54"/>
    <hyperlink ref="G12" r:id="rId55"/>
    <hyperlink ref="G15" r:id="rId56"/>
    <hyperlink ref="G17" r:id="rId57"/>
    <hyperlink ref="G4" r:id="rId58"/>
    <hyperlink ref="G235" r:id="rId59"/>
    <hyperlink ref="G230" r:id="rId60"/>
    <hyperlink ref="G195" r:id="rId61"/>
    <hyperlink ref="G184" r:id="rId62"/>
    <hyperlink ref="G181" r:id="rId63"/>
    <hyperlink ref="G192" r:id="rId64"/>
    <hyperlink ref="G180" r:id="rId65"/>
    <hyperlink ref="G175" r:id="rId66"/>
    <hyperlink ref="H194" r:id="rId67"/>
    <hyperlink ref="G171" r:id="rId68"/>
    <hyperlink ref="G112" r:id="rId69"/>
    <hyperlink ref="G120" r:id="rId70"/>
    <hyperlink ref="G154" r:id="rId71"/>
    <hyperlink ref="G91" r:id="rId72"/>
    <hyperlink ref="G96" r:id="rId73"/>
    <hyperlink ref="G81" r:id="rId74"/>
    <hyperlink ref="G45" r:id="rId75"/>
    <hyperlink ref="G55" r:id="rId76"/>
    <hyperlink ref="G61" r:id="rId77"/>
    <hyperlink ref="G68" r:id="rId78"/>
    <hyperlink ref="G49" r:id="rId79"/>
    <hyperlink ref="G78" r:id="rId80"/>
    <hyperlink ref="G65" r:id="rId81"/>
    <hyperlink ref="G75" r:id="rId82"/>
    <hyperlink ref="G67" r:id="rId83"/>
    <hyperlink ref="G30" r:id="rId84"/>
    <hyperlink ref="G26" r:id="rId85"/>
    <hyperlink ref="H24" r:id="rId86"/>
    <hyperlink ref="G19" r:id="rId87"/>
    <hyperlink ref="H11" r:id="rId88"/>
    <hyperlink ref="G11" r:id="rId89"/>
    <hyperlink ref="G13" r:id="rId90"/>
    <hyperlink ref="G10" r:id="rId91"/>
    <hyperlink ref="G236" r:id="rId92"/>
    <hyperlink ref="G5" r:id="rId93"/>
    <hyperlink ref="G2" r:id="rId94"/>
    <hyperlink ref="G42" r:id="rId95"/>
    <hyperlink ref="G226" r:id="rId96"/>
    <hyperlink ref="G227" r:id="rId97"/>
    <hyperlink ref="G224" r:id="rId98"/>
    <hyperlink ref="G221" r:id="rId99"/>
    <hyperlink ref="H225" r:id="rId100"/>
    <hyperlink ref="G218" r:id="rId101"/>
    <hyperlink ref="G186" r:id="rId102"/>
    <hyperlink ref="G207" r:id="rId103"/>
    <hyperlink ref="H33" r:id="rId104"/>
    <hyperlink ref="G63" r:id="rId105"/>
    <hyperlink ref="G139" r:id="rId106"/>
    <hyperlink ref="G57" r:id="rId107"/>
    <hyperlink ref="G72" r:id="rId108"/>
    <hyperlink ref="G130" r:id="rId109"/>
    <hyperlink ref="G66" r:id="rId110"/>
    <hyperlink ref="G164" r:id="rId111"/>
    <hyperlink ref="G64" r:id="rId112"/>
    <hyperlink ref="G22" r:id="rId113"/>
    <hyperlink ref="G74" r:id="rId114"/>
    <hyperlink ref="G23" r:id="rId115"/>
    <hyperlink ref="G200" r:id="rId116"/>
    <hyperlink ref="G212" r:id="rId117"/>
    <hyperlink ref="G198" r:id="rId118"/>
    <hyperlink ref="G188" r:id="rId119"/>
    <hyperlink ref="G190" r:id="rId120"/>
    <hyperlink ref="G121" r:id="rId121"/>
    <hyperlink ref="G205" r:id="rId122"/>
    <hyperlink ref="H205" r:id="rId123"/>
    <hyperlink ref="G102" r:id="rId124"/>
    <hyperlink ref="G217" r:id="rId125"/>
    <hyperlink ref="G193" r:id="rId126"/>
    <hyperlink ref="G14" r:id="rId127"/>
    <hyperlink ref="G127" r:id="rId128"/>
    <hyperlink ref="G97" r:id="rId129"/>
    <hyperlink ref="G169" r:id="rId130"/>
    <hyperlink ref="G46" r:id="rId131"/>
    <hyperlink ref="G132" r:id="rId132"/>
    <hyperlink ref="G191" r:id="rId133"/>
    <hyperlink ref="G220" r:id="rId134"/>
    <hyperlink ref="G147" r:id="rId135"/>
    <hyperlink ref="G114" r:id="rId136"/>
    <hyperlink ref="G145" r:id="rId137"/>
    <hyperlink ref="G107" r:id="rId138"/>
    <hyperlink ref="H107" r:id="rId139"/>
    <hyperlink ref="H91" r:id="rId140"/>
    <hyperlink ref="G167" r:id="rId141"/>
    <hyperlink ref="G128" r:id="rId142"/>
    <hyperlink ref="G110" r:id="rId143"/>
    <hyperlink ref="G108" r:id="rId144"/>
    <hyperlink ref="H179" r:id="rId145"/>
    <hyperlink ref="G182" r:id="rId146"/>
    <hyperlink ref="G176" r:id="rId147"/>
    <hyperlink ref="H212" r:id="rId148"/>
  </hyperlinks>
  <pageMargins left="0.70866141732283472" right="0.70866141732283472" top="0.47244094488188981" bottom="0.33" header="0.31496062992125984" footer="0.14000000000000001"/>
  <pageSetup paperSize="9" scale="95" orientation="portrait" horizontalDpi="4294967292" verticalDpi="0" r:id="rId149"/>
  <legacyDrawing r:id="rId15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7</vt:i4>
      </vt:variant>
    </vt:vector>
  </HeadingPairs>
  <TitlesOfParts>
    <vt:vector size="13" baseType="lpstr">
      <vt:lpstr>大会要項</vt:lpstr>
      <vt:lpstr>申込書</vt:lpstr>
      <vt:lpstr>選手名簿</vt:lpstr>
      <vt:lpstr>宿泊確認書</vt:lpstr>
      <vt:lpstr>請求書・領収書</vt:lpstr>
      <vt:lpstr>コード</vt:lpstr>
      <vt:lpstr>コード!Print_Area</vt:lpstr>
      <vt:lpstr>宿泊確認書!Print_Area</vt:lpstr>
      <vt:lpstr>申込書!Print_Area</vt:lpstr>
      <vt:lpstr>請求書・領収書!Print_Area</vt:lpstr>
      <vt:lpstr>選手名簿!Print_Area</vt:lpstr>
      <vt:lpstr>大会要項!Print_Area</vt:lpstr>
      <vt:lpstr>コード</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Shibata</dc:creator>
  <cp:lastModifiedBy>K-SHIBATA</cp:lastModifiedBy>
  <cp:lastPrinted>2018-05-23T10:54:07Z</cp:lastPrinted>
  <dcterms:created xsi:type="dcterms:W3CDTF">2014-01-20T07:22:24Z</dcterms:created>
  <dcterms:modified xsi:type="dcterms:W3CDTF">2018-05-25T03:06:38Z</dcterms:modified>
</cp:coreProperties>
</file>