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tabRatio="652"/>
  </bookViews>
  <sheets>
    <sheet name="大会要項" sheetId="21" r:id="rId1"/>
    <sheet name="申込書①（参加・公民館）" sheetId="1" r:id="rId2"/>
    <sheet name="選手名簿" sheetId="22" r:id="rId3"/>
    <sheet name="申込書②（弁当・ホテル旅館）" sheetId="23" r:id="rId4"/>
    <sheet name="宿泊名簿1～20名" sheetId="24" r:id="rId5"/>
    <sheet name="行データ" sheetId="5" state="hidden" r:id="rId6"/>
    <sheet name="宿泊名簿21～40名" sheetId="27" r:id="rId7"/>
    <sheet name="宿泊名簿41～60名" sheetId="28" r:id="rId8"/>
    <sheet name="宿泊名簿61～80名" sheetId="29" r:id="rId9"/>
  </sheets>
  <externalReferences>
    <externalReference r:id="rId10"/>
  </externalReferences>
  <definedNames>
    <definedName name="_xlnm.Print_Area" localSheetId="4">'宿泊名簿1～20名'!$A$1:$AG$65</definedName>
    <definedName name="_xlnm.Print_Area" localSheetId="6">'宿泊名簿21～40名'!$A$1:$AG$65</definedName>
    <definedName name="_xlnm.Print_Area" localSheetId="7">'宿泊名簿41～60名'!$A$1:$AG$65</definedName>
    <definedName name="_xlnm.Print_Area" localSheetId="8">'宿泊名簿61～80名'!$A$1:$AG$65</definedName>
    <definedName name="_xlnm.Print_Area" localSheetId="2">選手名簿!$A$2:$L$32</definedName>
    <definedName name="_xlnm.Print_Area" localSheetId="0">大会要項!$A$1:$G$40</definedName>
    <definedName name="コード" localSheetId="2">#REF!</definedName>
    <definedName name="コード">[1]コード!$A$1:$N$237</definedName>
  </definedNames>
  <calcPr calcId="152511"/>
</workbook>
</file>

<file path=xl/calcChain.xml><?xml version="1.0" encoding="utf-8"?>
<calcChain xmlns="http://schemas.openxmlformats.org/spreadsheetml/2006/main">
  <c r="Q18" i="23" l="1"/>
  <c r="J21" i="1" l="1"/>
  <c r="B59" i="29" l="1"/>
  <c r="B57" i="29"/>
  <c r="B55" i="29"/>
  <c r="B53" i="29"/>
  <c r="B51" i="29"/>
  <c r="B49" i="29"/>
  <c r="B47" i="29"/>
  <c r="B45" i="29"/>
  <c r="B43" i="29"/>
  <c r="B41" i="29"/>
  <c r="B39" i="29"/>
  <c r="B37" i="29"/>
  <c r="B35" i="29"/>
  <c r="B33" i="29"/>
  <c r="B31" i="29"/>
  <c r="B29" i="29"/>
  <c r="B27" i="29"/>
  <c r="B25" i="29"/>
  <c r="B23" i="29"/>
  <c r="B21" i="29"/>
  <c r="B59" i="28"/>
  <c r="B57" i="28"/>
  <c r="B55" i="28"/>
  <c r="B53" i="28"/>
  <c r="B51" i="28"/>
  <c r="B49" i="28"/>
  <c r="B47" i="28"/>
  <c r="B45" i="28"/>
  <c r="B43" i="28"/>
  <c r="B41" i="28"/>
  <c r="B39" i="28"/>
  <c r="B37" i="28"/>
  <c r="B35" i="28"/>
  <c r="B33" i="28"/>
  <c r="B31" i="28"/>
  <c r="B29" i="28"/>
  <c r="B27" i="28"/>
  <c r="B25" i="28"/>
  <c r="B23" i="28"/>
  <c r="B21" i="28"/>
  <c r="B59" i="27"/>
  <c r="B57" i="27"/>
  <c r="B55" i="27"/>
  <c r="B53" i="27"/>
  <c r="B51" i="27"/>
  <c r="B49" i="27"/>
  <c r="B47" i="27"/>
  <c r="B45" i="27"/>
  <c r="B43" i="27"/>
  <c r="B41" i="27"/>
  <c r="B39" i="27"/>
  <c r="B37" i="27"/>
  <c r="B35" i="27"/>
  <c r="B33" i="27"/>
  <c r="B31" i="27"/>
  <c r="B29" i="27"/>
  <c r="B27" i="27"/>
  <c r="B25" i="27"/>
  <c r="B23" i="27"/>
  <c r="B21" i="27"/>
  <c r="B57" i="24"/>
  <c r="B53" i="24"/>
  <c r="B49" i="24"/>
  <c r="B45" i="24"/>
  <c r="B41" i="24"/>
  <c r="B43" i="24"/>
  <c r="B47" i="24"/>
  <c r="B51" i="24"/>
  <c r="B55" i="24"/>
  <c r="B59" i="24"/>
  <c r="B39" i="24"/>
  <c r="B37" i="24"/>
  <c r="B35" i="24"/>
  <c r="B33" i="24"/>
  <c r="B31" i="24"/>
  <c r="B29" i="24"/>
  <c r="B27" i="24"/>
  <c r="B25" i="24"/>
  <c r="B23" i="24"/>
  <c r="B21" i="24"/>
  <c r="P17" i="29"/>
  <c r="J12" i="29"/>
  <c r="V11" i="29"/>
  <c r="J11" i="29"/>
  <c r="H10" i="29"/>
  <c r="I9" i="29"/>
  <c r="AA7" i="29"/>
  <c r="K7" i="29"/>
  <c r="D7" i="29"/>
  <c r="P17" i="28"/>
  <c r="P17" i="27"/>
  <c r="P17" i="24"/>
  <c r="J12" i="28"/>
  <c r="V11" i="28"/>
  <c r="J11" i="28"/>
  <c r="H10" i="28"/>
  <c r="I9" i="28"/>
  <c r="AA7" i="28"/>
  <c r="K7" i="28"/>
  <c r="D7" i="28"/>
  <c r="J12" i="27"/>
  <c r="V11" i="27"/>
  <c r="J11" i="27"/>
  <c r="H10" i="27"/>
  <c r="I9" i="27"/>
  <c r="AA7" i="27"/>
  <c r="K7" i="27"/>
  <c r="D7" i="27"/>
  <c r="J12" i="24"/>
  <c r="D16" i="23"/>
  <c r="V11" i="24"/>
  <c r="U15" i="23"/>
  <c r="J11" i="24"/>
  <c r="D15" i="23"/>
  <c r="H10" i="24"/>
  <c r="K14" i="23"/>
  <c r="I9" i="24"/>
  <c r="L13" i="23"/>
  <c r="D7" i="24"/>
  <c r="AA7" i="24"/>
  <c r="Q11" i="23"/>
  <c r="I18" i="23"/>
  <c r="U16" i="23"/>
  <c r="E5" i="22"/>
  <c r="K7" i="24"/>
  <c r="A10" i="23"/>
  <c r="E4" i="22"/>
  <c r="A1" i="23"/>
  <c r="A2" i="24" s="1"/>
  <c r="A2" i="29" l="1"/>
  <c r="A2" i="28"/>
  <c r="A2" i="27"/>
  <c r="F5" i="5"/>
  <c r="I7" i="22"/>
  <c r="I6" i="22"/>
  <c r="E7" i="22"/>
  <c r="E6" i="22" l="1"/>
  <c r="B2" i="22"/>
  <c r="B2" i="1" l="1"/>
  <c r="BH41" i="1" l="1"/>
  <c r="R38" i="1"/>
  <c r="R39" i="1" s="1"/>
  <c r="J38" i="1"/>
  <c r="J39" i="1" s="1"/>
  <c r="J35" i="1"/>
  <c r="J34" i="1"/>
  <c r="J33" i="1"/>
  <c r="BH33" i="1" s="1"/>
  <c r="BH36" i="1" s="1"/>
  <c r="J27" i="1"/>
  <c r="J28" i="1" s="1"/>
  <c r="R25" i="1"/>
  <c r="J25" i="1"/>
  <c r="BF24" i="1"/>
  <c r="BF26" i="1" s="1"/>
  <c r="R21" i="1"/>
  <c r="CD43" i="1" l="1"/>
  <c r="CC43" i="1"/>
  <c r="CB43" i="1"/>
  <c r="CA43" i="1"/>
  <c r="BZ43" i="1"/>
  <c r="BY43" i="1"/>
  <c r="BX43" i="1"/>
  <c r="BW43" i="1"/>
  <c r="BV43" i="1"/>
  <c r="BU43" i="1"/>
  <c r="EM5" i="5" l="1"/>
  <c r="B5" i="5"/>
  <c r="DR5" i="5"/>
  <c r="DQ5" i="5"/>
  <c r="DP5" i="5"/>
  <c r="DO5" i="5"/>
  <c r="DN5" i="5"/>
  <c r="DM5" i="5"/>
  <c r="DL5" i="5"/>
  <c r="DK5" i="5"/>
  <c r="DJ5" i="5"/>
  <c r="DI5" i="5"/>
  <c r="DG5" i="5"/>
  <c r="DF5" i="5"/>
  <c r="DE5" i="5"/>
  <c r="DD5" i="5"/>
  <c r="DC5" i="5"/>
  <c r="DB5" i="5"/>
  <c r="CZ5" i="5"/>
  <c r="CX5" i="5"/>
  <c r="CV5" i="5"/>
  <c r="CU5" i="5"/>
  <c r="CT5" i="5"/>
  <c r="CS5" i="5"/>
  <c r="CR5" i="5"/>
  <c r="CQ5" i="5"/>
  <c r="CO5" i="5"/>
  <c r="CM5" i="5"/>
  <c r="CK5" i="5"/>
  <c r="CJ5" i="5"/>
  <c r="CI5" i="5"/>
  <c r="CH5" i="5"/>
  <c r="CG5" i="5"/>
  <c r="CF5" i="5"/>
  <c r="CD5" i="5"/>
  <c r="CB5" i="5"/>
  <c r="BZ5" i="5"/>
  <c r="BY5" i="5"/>
  <c r="BX5" i="5"/>
  <c r="BW5" i="5"/>
  <c r="BV5" i="5"/>
  <c r="BU5" i="5"/>
  <c r="BS5" i="5"/>
  <c r="BQ5" i="5"/>
  <c r="BO5" i="5"/>
  <c r="BN5" i="5"/>
  <c r="BM5" i="5"/>
  <c r="BL5" i="5"/>
  <c r="BK5" i="5"/>
  <c r="BJ5" i="5"/>
  <c r="BH5" i="5"/>
  <c r="BF5" i="5"/>
  <c r="BB5" i="5"/>
  <c r="BA5" i="5"/>
  <c r="AZ5" i="5"/>
  <c r="AY5" i="5"/>
  <c r="AW5" i="5"/>
  <c r="AV5" i="5"/>
  <c r="AU5" i="5"/>
  <c r="AT5" i="5"/>
  <c r="AR5" i="5"/>
  <c r="AQ5" i="5"/>
  <c r="AP5" i="5"/>
  <c r="AO5" i="5"/>
  <c r="AM5" i="5"/>
  <c r="AL5" i="5"/>
  <c r="AK5" i="5"/>
  <c r="AJ5" i="5"/>
  <c r="AH5" i="5"/>
  <c r="AG5" i="5"/>
  <c r="AF5" i="5"/>
  <c r="AE5" i="5"/>
  <c r="AC5" i="5"/>
  <c r="AB5" i="5"/>
  <c r="AA5" i="5"/>
  <c r="Z5" i="5"/>
  <c r="Y5" i="5"/>
  <c r="X5" i="5"/>
  <c r="W5" i="5"/>
  <c r="V5" i="5"/>
  <c r="U5" i="5"/>
  <c r="T5" i="5"/>
  <c r="S5" i="5"/>
  <c r="R5" i="5"/>
  <c r="Q5" i="5"/>
  <c r="P5" i="5"/>
  <c r="O5" i="5"/>
  <c r="N5" i="5"/>
  <c r="M5" i="5"/>
  <c r="L5" i="5"/>
  <c r="K5" i="5"/>
  <c r="J5" i="5"/>
  <c r="I5" i="5"/>
  <c r="H5" i="5"/>
  <c r="G5" i="5"/>
  <c r="E5" i="5"/>
  <c r="C5" i="5" l="1"/>
  <c r="D5" i="5"/>
  <c r="A5" i="5"/>
  <c r="EK3" i="5" l="1"/>
  <c r="EG3" i="5"/>
  <c r="EC3" i="5"/>
  <c r="DY3" i="5"/>
  <c r="DU3" i="5"/>
  <c r="DS3" i="5"/>
  <c r="DR3" i="5"/>
  <c r="DP3" i="5"/>
  <c r="DN3" i="5"/>
  <c r="DL3" i="5"/>
  <c r="DJ3" i="5"/>
  <c r="DI3" i="5"/>
  <c r="CX2" i="5"/>
  <c r="CM2" i="5"/>
  <c r="CB2" i="5"/>
  <c r="BQ2" i="5"/>
  <c r="BF2" i="5"/>
  <c r="AY3" i="5"/>
  <c r="AT3" i="5"/>
  <c r="AO3" i="5"/>
  <c r="AJ3" i="5"/>
  <c r="AE3" i="5"/>
  <c r="Z3" i="5"/>
  <c r="EA5" i="5" l="1"/>
  <c r="EC5" i="5"/>
  <c r="DS5" i="5"/>
  <c r="DW5" i="5"/>
  <c r="EG5" i="5"/>
  <c r="EE5" i="5"/>
  <c r="EK5" i="5"/>
  <c r="DU5" i="5"/>
  <c r="BI5" i="5"/>
  <c r="DY5" i="5"/>
  <c r="EI5" i="5"/>
  <c r="CC5" i="5" l="1"/>
  <c r="BR5" i="5"/>
  <c r="CN5" i="5"/>
  <c r="BG5" i="5"/>
  <c r="CY5" i="5"/>
  <c r="CP5" i="5" l="1"/>
  <c r="CE5" i="5"/>
  <c r="BT5" i="5"/>
  <c r="DA5" i="5"/>
  <c r="BE5" i="5" l="1"/>
  <c r="BD5" i="5"/>
  <c r="CA5" i="5"/>
  <c r="CL5" i="5"/>
  <c r="DH5" i="5"/>
  <c r="BP5" i="5"/>
  <c r="AD5" i="5"/>
  <c r="AI5" i="5"/>
  <c r="AN5" i="5"/>
  <c r="AS5" i="5"/>
  <c r="AX5" i="5"/>
  <c r="BC5" i="5"/>
  <c r="CA41" i="1" l="1"/>
  <c r="EF5" i="5" s="1"/>
  <c r="CW5" i="5"/>
  <c r="CB41" i="1"/>
  <c r="EH5" i="5" s="1"/>
  <c r="CD41" i="1"/>
  <c r="EL5" i="5" s="1"/>
  <c r="CC41" i="1"/>
  <c r="EJ5" i="5" s="1"/>
  <c r="BY41" i="1"/>
  <c r="EB5" i="5" s="1"/>
  <c r="BZ41" i="1"/>
  <c r="ED5" i="5" s="1"/>
  <c r="BW41" i="1"/>
  <c r="DX5" i="5" s="1"/>
  <c r="BX41" i="1"/>
  <c r="DZ5" i="5" s="1"/>
  <c r="BU41" i="1"/>
  <c r="BV41" i="1"/>
  <c r="DV5" i="5" l="1"/>
  <c r="DT5" i="5"/>
</calcChain>
</file>

<file path=xl/sharedStrings.xml><?xml version="1.0" encoding="utf-8"?>
<sst xmlns="http://schemas.openxmlformats.org/spreadsheetml/2006/main" count="553" uniqueCount="258">
  <si>
    <t/>
  </si>
  <si>
    <t>団体名</t>
    <rPh sb="0" eb="2">
      <t>ダンタイ</t>
    </rPh>
    <rPh sb="2" eb="3">
      <t>メイ</t>
    </rPh>
    <phoneticPr fontId="5"/>
  </si>
  <si>
    <t>郵便番号</t>
    <phoneticPr fontId="7"/>
  </si>
  <si>
    <t>都道府県</t>
    <phoneticPr fontId="7"/>
  </si>
  <si>
    <t>市区町村</t>
    <phoneticPr fontId="7"/>
  </si>
  <si>
    <t>番地</t>
    <phoneticPr fontId="7"/>
  </si>
  <si>
    <t>建物名等</t>
    <phoneticPr fontId="7"/>
  </si>
  <si>
    <t>引率者 １</t>
    <rPh sb="0" eb="3">
      <t>インソツシャ</t>
    </rPh>
    <phoneticPr fontId="5"/>
  </si>
  <si>
    <t>引率者 ２</t>
    <phoneticPr fontId="5"/>
  </si>
  <si>
    <t>引率者 ３</t>
    <phoneticPr fontId="5"/>
  </si>
  <si>
    <t>携帯番号</t>
    <rPh sb="0" eb="2">
      <t>ケイタイ</t>
    </rPh>
    <rPh sb="2" eb="4">
      <t>バンゴウ</t>
    </rPh>
    <phoneticPr fontId="5"/>
  </si>
  <si>
    <t>同一会場希望</t>
    <rPh sb="4" eb="6">
      <t>キボウ</t>
    </rPh>
    <phoneticPr fontId="3"/>
  </si>
  <si>
    <t>初日・最終日の時間考慮</t>
    <rPh sb="0" eb="2">
      <t>ショニチ</t>
    </rPh>
    <rPh sb="3" eb="6">
      <t>サイシュウビ</t>
    </rPh>
    <rPh sb="7" eb="9">
      <t>ジカン</t>
    </rPh>
    <rPh sb="9" eb="11">
      <t>コウリョ</t>
    </rPh>
    <phoneticPr fontId="3"/>
  </si>
  <si>
    <t>【参加チーム数】</t>
    <rPh sb="1" eb="3">
      <t>サンカ</t>
    </rPh>
    <rPh sb="6" eb="7">
      <t>スウ</t>
    </rPh>
    <phoneticPr fontId="5"/>
  </si>
  <si>
    <t>延べ参加チーム数</t>
    <rPh sb="0" eb="1">
      <t>ノ</t>
    </rPh>
    <rPh sb="2" eb="4">
      <t>サンカ</t>
    </rPh>
    <rPh sb="7" eb="8">
      <t>スウ</t>
    </rPh>
    <phoneticPr fontId="5"/>
  </si>
  <si>
    <t>参加費合計金額</t>
    <rPh sb="0" eb="3">
      <t>サンカヒ</t>
    </rPh>
    <rPh sb="3" eb="5">
      <t>ゴウケイ</t>
    </rPh>
    <rPh sb="5" eb="7">
      <t>キンガク</t>
    </rPh>
    <phoneticPr fontId="5"/>
  </si>
  <si>
    <t>合計</t>
    <rPh sb="0" eb="2">
      <t>ゴウケイ</t>
    </rPh>
    <phoneticPr fontId="18"/>
  </si>
  <si>
    <t>【公民館宿泊人数】</t>
    <rPh sb="0" eb="1">
      <t>シュクハク</t>
    </rPh>
    <rPh sb="1" eb="4">
      <t>コウミンカン</t>
    </rPh>
    <rPh sb="6" eb="8">
      <t>ニンズウ</t>
    </rPh>
    <phoneticPr fontId="5"/>
  </si>
  <si>
    <t>宿泊日数</t>
    <rPh sb="0" eb="2">
      <t>シュクハク</t>
    </rPh>
    <rPh sb="2" eb="4">
      <t>ニッスウ</t>
    </rPh>
    <phoneticPr fontId="3"/>
  </si>
  <si>
    <t>男</t>
    <rPh sb="0" eb="1">
      <t>オトコ</t>
    </rPh>
    <phoneticPr fontId="3"/>
  </si>
  <si>
    <t>女</t>
    <rPh sb="0" eb="1">
      <t>オンナ</t>
    </rPh>
    <phoneticPr fontId="3"/>
  </si>
  <si>
    <t>公民館宿泊代</t>
    <rPh sb="0" eb="3">
      <t>コウミンカン</t>
    </rPh>
    <rPh sb="3" eb="6">
      <t>シュクハクダイ</t>
    </rPh>
    <phoneticPr fontId="5"/>
  </si>
  <si>
    <t>指導者</t>
    <rPh sb="0" eb="3">
      <t>シドウシャ</t>
    </rPh>
    <phoneticPr fontId="5"/>
  </si>
  <si>
    <t>選手</t>
    <rPh sb="0" eb="2">
      <t>センシュ</t>
    </rPh>
    <phoneticPr fontId="5"/>
  </si>
  <si>
    <t>その他</t>
    <rPh sb="2" eb="3">
      <t>タ</t>
    </rPh>
    <phoneticPr fontId="5"/>
  </si>
  <si>
    <t>入浴施設名</t>
    <rPh sb="0" eb="2">
      <t>ニュウヨク</t>
    </rPh>
    <rPh sb="2" eb="4">
      <t>シセツ</t>
    </rPh>
    <rPh sb="4" eb="5">
      <t>メイ</t>
    </rPh>
    <phoneticPr fontId="5"/>
  </si>
  <si>
    <t>宿泊施設名</t>
    <rPh sb="0" eb="2">
      <t>シュクハク</t>
    </rPh>
    <rPh sb="2" eb="4">
      <t>シセツ</t>
    </rPh>
    <rPh sb="4" eb="5">
      <t>メイ</t>
    </rPh>
    <phoneticPr fontId="5"/>
  </si>
  <si>
    <t>【公民館食事不要数】</t>
    <rPh sb="0" eb="1">
      <t>シュクハク</t>
    </rPh>
    <rPh sb="1" eb="4">
      <t>コウミンカン</t>
    </rPh>
    <rPh sb="4" eb="6">
      <t>ショクジ</t>
    </rPh>
    <rPh sb="6" eb="8">
      <t>フヨウ</t>
    </rPh>
    <rPh sb="8" eb="9">
      <t>スウ</t>
    </rPh>
    <phoneticPr fontId="5"/>
  </si>
  <si>
    <t>公民館食事不要額</t>
    <rPh sb="0" eb="3">
      <t>コウミンカン</t>
    </rPh>
    <rPh sb="3" eb="5">
      <t>ショクジ</t>
    </rPh>
    <rPh sb="5" eb="7">
      <t>フヨウ</t>
    </rPh>
    <rPh sb="7" eb="8">
      <t>ガク</t>
    </rPh>
    <phoneticPr fontId="5"/>
  </si>
  <si>
    <t>不要数</t>
    <rPh sb="0" eb="2">
      <t>フヨウ</t>
    </rPh>
    <rPh sb="2" eb="3">
      <t>スウ</t>
    </rPh>
    <phoneticPr fontId="5"/>
  </si>
  <si>
    <t>NPO法人スポーツクラブ・エスペランサ熊本</t>
    <rPh sb="3" eb="5">
      <t>ホウジン</t>
    </rPh>
    <phoneticPr fontId="5"/>
  </si>
  <si>
    <t>朝食</t>
    <rPh sb="0" eb="1">
      <t>チョウショク</t>
    </rPh>
    <phoneticPr fontId="3"/>
  </si>
  <si>
    <t>夕食</t>
    <rPh sb="0" eb="1">
      <t>ユウショク</t>
    </rPh>
    <phoneticPr fontId="3"/>
  </si>
  <si>
    <t>合計</t>
    <rPh sb="0" eb="2">
      <t>ゴウケイ</t>
    </rPh>
    <phoneticPr fontId="5"/>
  </si>
  <si>
    <t>１チーム１日</t>
    <rPh sb="5" eb="6">
      <t>ニチ</t>
    </rPh>
    <phoneticPr fontId="3"/>
  </si>
  <si>
    <t>円</t>
    <rPh sb="0" eb="1">
      <t>エン</t>
    </rPh>
    <phoneticPr fontId="3"/>
  </si>
  <si>
    <t>１人１泊</t>
    <rPh sb="1" eb="2">
      <t>ヒト</t>
    </rPh>
    <rPh sb="3" eb="4">
      <t>ハク</t>
    </rPh>
    <phoneticPr fontId="3"/>
  </si>
  <si>
    <t>円（夕食・朝食、入浴券、布団代含む） ＋ 施設使用料１泊につき10,000円</t>
    <rPh sb="0" eb="1">
      <t>エン</t>
    </rPh>
    <rPh sb="2" eb="4">
      <t>ユウショク</t>
    </rPh>
    <rPh sb="5" eb="7">
      <t>チョウショク</t>
    </rPh>
    <rPh sb="8" eb="10">
      <t>ニュウヨク</t>
    </rPh>
    <rPh sb="10" eb="11">
      <t>ケン</t>
    </rPh>
    <rPh sb="12" eb="14">
      <t>フトン</t>
    </rPh>
    <rPh sb="14" eb="15">
      <t>ダイ</t>
    </rPh>
    <rPh sb="15" eb="16">
      <t>フク</t>
    </rPh>
    <rPh sb="21" eb="23">
      <t>シセツ</t>
    </rPh>
    <rPh sb="23" eb="25">
      <t>シヨウ</t>
    </rPh>
    <rPh sb="25" eb="26">
      <t>リョウ</t>
    </rPh>
    <rPh sb="27" eb="28">
      <t>ハク</t>
    </rPh>
    <rPh sb="37" eb="38">
      <t>エン</t>
    </rPh>
    <phoneticPr fontId="3"/>
  </si>
  <si>
    <t>２試合連続不可</t>
    <rPh sb="1" eb="3">
      <t>シアイ</t>
    </rPh>
    <rPh sb="3" eb="5">
      <t>レンゾク</t>
    </rPh>
    <rPh sb="5" eb="7">
      <t>フカ</t>
    </rPh>
    <phoneticPr fontId="3"/>
  </si>
  <si>
    <t>備考欄</t>
    <rPh sb="0" eb="2">
      <t>ビコウ</t>
    </rPh>
    <rPh sb="2" eb="3">
      <t>ラン</t>
    </rPh>
    <phoneticPr fontId="3"/>
  </si>
  <si>
    <t>要望欄</t>
    <rPh sb="0" eb="2">
      <t>ヨウボウ</t>
    </rPh>
    <rPh sb="2" eb="3">
      <t>ラン</t>
    </rPh>
    <phoneticPr fontId="3"/>
  </si>
  <si>
    <t>E-mail</t>
    <phoneticPr fontId="5"/>
  </si>
  <si>
    <t>電話
番号</t>
    <rPh sb="0" eb="2">
      <t>デンワ</t>
    </rPh>
    <rPh sb="3" eb="5">
      <t>バンゴウ</t>
    </rPh>
    <phoneticPr fontId="5"/>
  </si>
  <si>
    <t>FAX
番号</t>
    <rPh sb="4" eb="6">
      <t>バンゴウ</t>
    </rPh>
    <phoneticPr fontId="5"/>
  </si>
  <si>
    <r>
      <t>備考欄</t>
    </r>
    <r>
      <rPr>
        <sz val="8"/>
        <color theme="1"/>
        <rFont val="ＭＳ Ｐゴシック"/>
        <family val="3"/>
        <charset val="128"/>
        <scheme val="minor"/>
      </rPr>
      <t>（左の「要望欄」に〇を記入したチームは具体的内容をお書きください）</t>
    </r>
    <rPh sb="0" eb="2">
      <t>ビコウ</t>
    </rPh>
    <rPh sb="2" eb="3">
      <t>ラン</t>
    </rPh>
    <phoneticPr fontId="3"/>
  </si>
  <si>
    <t>つる乃湯</t>
    <rPh sb="2" eb="3">
      <t>ノ</t>
    </rPh>
    <rPh sb="3" eb="4">
      <t>ユ</t>
    </rPh>
    <phoneticPr fontId="3"/>
  </si>
  <si>
    <t>№</t>
    <phoneticPr fontId="3"/>
  </si>
  <si>
    <t>１行目</t>
    <rPh sb="1" eb="3">
      <t>ギョウメ</t>
    </rPh>
    <phoneticPr fontId="3"/>
  </si>
  <si>
    <t>２行目</t>
    <rPh sb="1" eb="3">
      <t>ギョウメ</t>
    </rPh>
    <phoneticPr fontId="3"/>
  </si>
  <si>
    <t>３行目</t>
    <rPh sb="1" eb="3">
      <t>ギョウメ</t>
    </rPh>
    <phoneticPr fontId="3"/>
  </si>
  <si>
    <t>４行目</t>
    <rPh sb="1" eb="3">
      <t>ギョウメ</t>
    </rPh>
    <phoneticPr fontId="3"/>
  </si>
  <si>
    <t>宿泊
施設名</t>
    <rPh sb="0" eb="2">
      <t>シュクハク</t>
    </rPh>
    <rPh sb="3" eb="5">
      <t>シセツ</t>
    </rPh>
    <rPh sb="5" eb="6">
      <t>メイ</t>
    </rPh>
    <phoneticPr fontId="5"/>
  </si>
  <si>
    <t>U13</t>
    <phoneticPr fontId="5"/>
  </si>
  <si>
    <t>U14</t>
    <phoneticPr fontId="5"/>
  </si>
  <si>
    <t>U15</t>
    <phoneticPr fontId="5"/>
  </si>
  <si>
    <t>U16</t>
    <phoneticPr fontId="5"/>
  </si>
  <si>
    <t>参加チーム数</t>
    <rPh sb="0" eb="2">
      <t>サンカ</t>
    </rPh>
    <rPh sb="5" eb="6">
      <t>スウ</t>
    </rPh>
    <phoneticPr fontId="3"/>
  </si>
  <si>
    <t>参加費
合計金額</t>
    <rPh sb="0" eb="3">
      <t>サンカヒ</t>
    </rPh>
    <rPh sb="4" eb="6">
      <t>ゴウケイ</t>
    </rPh>
    <rPh sb="6" eb="8">
      <t>キンガク</t>
    </rPh>
    <phoneticPr fontId="5"/>
  </si>
  <si>
    <t>延べ参加
チーム数</t>
    <rPh sb="0" eb="1">
      <t>ノ</t>
    </rPh>
    <rPh sb="2" eb="4">
      <t>サンカ</t>
    </rPh>
    <rPh sb="8" eb="9">
      <t>スウ</t>
    </rPh>
    <phoneticPr fontId="5"/>
  </si>
  <si>
    <t>東上宮公民館</t>
    <rPh sb="0" eb="1">
      <t>ヒガシ</t>
    </rPh>
    <rPh sb="1" eb="3">
      <t>ウエミヤ</t>
    </rPh>
    <rPh sb="3" eb="5">
      <t>コウミン</t>
    </rPh>
    <rPh sb="5" eb="6">
      <t>カン</t>
    </rPh>
    <phoneticPr fontId="5"/>
  </si>
  <si>
    <t>西上宮公民館</t>
    <rPh sb="0" eb="1">
      <t>ニシ</t>
    </rPh>
    <rPh sb="1" eb="3">
      <t>ウエミヤ</t>
    </rPh>
    <rPh sb="3" eb="6">
      <t>コウミンカン</t>
    </rPh>
    <phoneticPr fontId="5"/>
  </si>
  <si>
    <t>東中洲公民館</t>
    <rPh sb="0" eb="1">
      <t>ヒガシ</t>
    </rPh>
    <rPh sb="1" eb="3">
      <t>ナカス</t>
    </rPh>
    <rPh sb="3" eb="5">
      <t>コウミン</t>
    </rPh>
    <rPh sb="5" eb="6">
      <t>カン</t>
    </rPh>
    <phoneticPr fontId="5"/>
  </si>
  <si>
    <t>荻原会館</t>
    <rPh sb="0" eb="2">
      <t>ハギワラ</t>
    </rPh>
    <rPh sb="2" eb="4">
      <t>カイカン</t>
    </rPh>
    <phoneticPr fontId="5"/>
  </si>
  <si>
    <t>早尾公民館</t>
    <rPh sb="0" eb="2">
      <t>ハヤオ</t>
    </rPh>
    <rPh sb="2" eb="4">
      <t>コウミン</t>
    </rPh>
    <rPh sb="4" eb="5">
      <t>カン</t>
    </rPh>
    <phoneticPr fontId="5"/>
  </si>
  <si>
    <t>栫公民館</t>
    <rPh sb="0" eb="1">
      <t>カコイ</t>
    </rPh>
    <rPh sb="1" eb="4">
      <t>コウミンカン</t>
    </rPh>
    <phoneticPr fontId="5"/>
  </si>
  <si>
    <t>植柳下町公民館</t>
    <rPh sb="0" eb="1">
      <t>ウ</t>
    </rPh>
    <rPh sb="1" eb="2">
      <t>ヤナギ</t>
    </rPh>
    <rPh sb="2" eb="4">
      <t>シモマチ</t>
    </rPh>
    <rPh sb="4" eb="6">
      <t>コウミン</t>
    </rPh>
    <rPh sb="6" eb="7">
      <t>カン</t>
    </rPh>
    <phoneticPr fontId="5"/>
  </si>
  <si>
    <t>北吉王丸公民館</t>
    <rPh sb="0" eb="1">
      <t>キタ</t>
    </rPh>
    <rPh sb="1" eb="4">
      <t>ヨシオウマル</t>
    </rPh>
    <rPh sb="4" eb="6">
      <t>コウミン</t>
    </rPh>
    <rPh sb="6" eb="7">
      <t>カン</t>
    </rPh>
    <phoneticPr fontId="5"/>
  </si>
  <si>
    <t>松崎集会所</t>
    <rPh sb="0" eb="2">
      <t>マツザキ</t>
    </rPh>
    <rPh sb="2" eb="5">
      <t>シュウカイジョ</t>
    </rPh>
    <phoneticPr fontId="5"/>
  </si>
  <si>
    <t>町区公民館</t>
    <rPh sb="0" eb="1">
      <t>マチ</t>
    </rPh>
    <rPh sb="1" eb="2">
      <t>ク</t>
    </rPh>
    <rPh sb="2" eb="4">
      <t>コウミン</t>
    </rPh>
    <rPh sb="4" eb="5">
      <t>カン</t>
    </rPh>
    <phoneticPr fontId="5"/>
  </si>
  <si>
    <t>西片町公民館</t>
    <rPh sb="0" eb="1">
      <t>ニシ</t>
    </rPh>
    <rPh sb="1" eb="2">
      <t>カタ</t>
    </rPh>
    <rPh sb="2" eb="3">
      <t>マチ</t>
    </rPh>
    <rPh sb="3" eb="5">
      <t>コウミン</t>
    </rPh>
    <rPh sb="5" eb="6">
      <t>カン</t>
    </rPh>
    <phoneticPr fontId="5"/>
  </si>
  <si>
    <t>ドライブインみなみ</t>
    <phoneticPr fontId="5"/>
  </si>
  <si>
    <t>入浴施設№</t>
    <rPh sb="0" eb="2">
      <t>ニュウヨク</t>
    </rPh>
    <rPh sb="2" eb="4">
      <t>シセツ</t>
    </rPh>
    <phoneticPr fontId="5"/>
  </si>
  <si>
    <t>宿泊施設№</t>
    <rPh sb="0" eb="2">
      <t>シュクハク</t>
    </rPh>
    <rPh sb="2" eb="4">
      <t>シセツ</t>
    </rPh>
    <phoneticPr fontId="5"/>
  </si>
  <si>
    <t>宮原福祉センター</t>
    <rPh sb="0" eb="2">
      <t>ミヤハラ</t>
    </rPh>
    <rPh sb="2" eb="4">
      <t>フクシ</t>
    </rPh>
    <phoneticPr fontId="14"/>
  </si>
  <si>
    <t>竜翔センター</t>
    <rPh sb="0" eb="1">
      <t>リュウ</t>
    </rPh>
    <rPh sb="1" eb="2">
      <t>ショウ</t>
    </rPh>
    <phoneticPr fontId="14"/>
  </si>
  <si>
    <t>パトリア千丁</t>
    <rPh sb="4" eb="6">
      <t>センチョウ</t>
    </rPh>
    <phoneticPr fontId="14"/>
  </si>
  <si>
    <t>ばんぺい湯</t>
    <rPh sb="4" eb="5">
      <t>ユ</t>
    </rPh>
    <phoneticPr fontId="14"/>
  </si>
  <si>
    <t>公民館№</t>
    <rPh sb="0" eb="4">
      <t>コウミンカンナンバー</t>
    </rPh>
    <phoneticPr fontId="3"/>
  </si>
  <si>
    <t>入浴施設№</t>
    <rPh sb="0" eb="2">
      <t>ニュウヨク</t>
    </rPh>
    <rPh sb="2" eb="4">
      <t>シセツ</t>
    </rPh>
    <phoneticPr fontId="3"/>
  </si>
  <si>
    <t>入浴施設及び宿泊施設の場所は「大会関連地図（グーグルマップ）」でご確認下さい。</t>
    <rPh sb="4" eb="5">
      <t>オヨ</t>
    </rPh>
    <rPh sb="6" eb="8">
      <t>シュクハク</t>
    </rPh>
    <rPh sb="8" eb="10">
      <t>シセツ</t>
    </rPh>
    <rPh sb="11" eb="13">
      <t>バショ</t>
    </rPh>
    <rPh sb="15" eb="17">
      <t>タイカイ</t>
    </rPh>
    <rPh sb="17" eb="19">
      <t>カンレン</t>
    </rPh>
    <rPh sb="19" eb="21">
      <t>チズ</t>
    </rPh>
    <rPh sb="33" eb="35">
      <t>カクニン</t>
    </rPh>
    <rPh sb="35" eb="36">
      <t>クダ</t>
    </rPh>
    <phoneticPr fontId="5"/>
  </si>
  <si>
    <t>基本情報</t>
    <rPh sb="0" eb="2">
      <t>キホン</t>
    </rPh>
    <rPh sb="2" eb="4">
      <t>ジョウホウ</t>
    </rPh>
    <phoneticPr fontId="3"/>
  </si>
  <si>
    <t>せせらぎ</t>
    <phoneticPr fontId="4"/>
  </si>
  <si>
    <t>名称</t>
    <rPh sb="0" eb="2">
      <t>メイショウ</t>
    </rPh>
    <phoneticPr fontId="3"/>
  </si>
  <si>
    <t>№</t>
    <phoneticPr fontId="3"/>
  </si>
  <si>
    <t>入浴施設</t>
    <rPh sb="0" eb="2">
      <t>ニュウヨク</t>
    </rPh>
    <rPh sb="2" eb="4">
      <t>シセツ</t>
    </rPh>
    <phoneticPr fontId="5"/>
  </si>
  <si>
    <t>団体名
（関数用）</t>
    <rPh sb="0" eb="2">
      <t>ダンタイ</t>
    </rPh>
    <rPh sb="2" eb="3">
      <t>メイ</t>
    </rPh>
    <rPh sb="5" eb="7">
      <t>カンスウ</t>
    </rPh>
    <rPh sb="7" eb="8">
      <t>ヨウ</t>
    </rPh>
    <phoneticPr fontId="5"/>
  </si>
  <si>
    <t>夕食</t>
    <rPh sb="0" eb="2">
      <t>ユウショク</t>
    </rPh>
    <phoneticPr fontId="3"/>
  </si>
  <si>
    <t>朝食</t>
    <rPh sb="0" eb="2">
      <t>チョウショク</t>
    </rPh>
    <phoneticPr fontId="3"/>
  </si>
  <si>
    <t>食事数</t>
    <rPh sb="0" eb="2">
      <t>ショクジ</t>
    </rPh>
    <rPh sb="2" eb="3">
      <t>スウ</t>
    </rPh>
    <phoneticPr fontId="3"/>
  </si>
  <si>
    <t>発注先№</t>
    <rPh sb="0" eb="2">
      <t>ハッチュウ</t>
    </rPh>
    <rPh sb="2" eb="3">
      <t>サキ</t>
    </rPh>
    <phoneticPr fontId="3"/>
  </si>
  <si>
    <t>発注先名</t>
    <rPh sb="0" eb="2">
      <t>ハッチュウ</t>
    </rPh>
    <rPh sb="2" eb="3">
      <t>サキ</t>
    </rPh>
    <rPh sb="3" eb="4">
      <t>メイ</t>
    </rPh>
    <phoneticPr fontId="3"/>
  </si>
  <si>
    <t>グッドフーズ</t>
  </si>
  <si>
    <t>味彩園</t>
    <rPh sb="0" eb="1">
      <t>アジ</t>
    </rPh>
    <rPh sb="1" eb="2">
      <t>サイ</t>
    </rPh>
    <rPh sb="2" eb="3">
      <t>エン</t>
    </rPh>
    <phoneticPr fontId="4"/>
  </si>
  <si>
    <t>大家好</t>
    <rPh sb="0" eb="1">
      <t>オオ</t>
    </rPh>
    <rPh sb="1" eb="2">
      <t>イエ</t>
    </rPh>
    <rPh sb="2" eb="3">
      <t>ス</t>
    </rPh>
    <phoneticPr fontId="4"/>
  </si>
  <si>
    <t>小堀</t>
    <rPh sb="0" eb="2">
      <t>コボリ</t>
    </rPh>
    <phoneticPr fontId="4"/>
  </si>
  <si>
    <t>みなみ</t>
  </si>
  <si>
    <t>食事業者№</t>
    <rPh sb="0" eb="2">
      <t>ショクジ</t>
    </rPh>
    <rPh sb="2" eb="4">
      <t>ギョウシャ</t>
    </rPh>
    <phoneticPr fontId="3"/>
  </si>
  <si>
    <t>食事不要数</t>
    <rPh sb="0" eb="2">
      <t>ショクジ</t>
    </rPh>
    <rPh sb="2" eb="4">
      <t>フヨウ</t>
    </rPh>
    <rPh sb="4" eb="5">
      <t>スウ</t>
    </rPh>
    <phoneticPr fontId="3"/>
  </si>
  <si>
    <t>食事業者への発注数</t>
    <rPh sb="0" eb="2">
      <t>ショクジ</t>
    </rPh>
    <rPh sb="2" eb="4">
      <t>ギョウシャ</t>
    </rPh>
    <rPh sb="6" eb="9">
      <t>ハッチュウスウ</t>
    </rPh>
    <phoneticPr fontId="3"/>
  </si>
  <si>
    <t>同一会場
希望</t>
    <rPh sb="5" eb="7">
      <t>キボウ</t>
    </rPh>
    <phoneticPr fontId="3"/>
  </si>
  <si>
    <t>初日・最終日の
時間考慮</t>
    <rPh sb="0" eb="2">
      <t>ショニチ</t>
    </rPh>
    <rPh sb="3" eb="6">
      <t>サイシュウビ</t>
    </rPh>
    <rPh sb="8" eb="10">
      <t>ジカン</t>
    </rPh>
    <rPh sb="10" eb="12">
      <t>コウリョ</t>
    </rPh>
    <phoneticPr fontId="3"/>
  </si>
  <si>
    <t>アレルギー
あり</t>
    <phoneticPr fontId="3"/>
  </si>
  <si>
    <t>２試合連続
不可</t>
    <rPh sb="1" eb="3">
      <t>シアイ</t>
    </rPh>
    <rPh sb="3" eb="5">
      <t>レンゾク</t>
    </rPh>
    <rPh sb="6" eb="8">
      <t>フカ</t>
    </rPh>
    <phoneticPr fontId="3"/>
  </si>
  <si>
    <t>※ 記入欄以外は選択できません。</t>
    <rPh sb="2" eb="4">
      <t>キニュウ</t>
    </rPh>
    <rPh sb="4" eb="5">
      <t>ラン</t>
    </rPh>
    <rPh sb="5" eb="7">
      <t>イガイ</t>
    </rPh>
    <rPh sb="8" eb="10">
      <t>センタク</t>
    </rPh>
    <phoneticPr fontId="3"/>
  </si>
  <si>
    <t>その他</t>
    <rPh sb="2" eb="3">
      <t>タ</t>
    </rPh>
    <phoneticPr fontId="3"/>
  </si>
  <si>
    <t>５行目</t>
    <rPh sb="1" eb="3">
      <t>ギョウメ</t>
    </rPh>
    <phoneticPr fontId="3"/>
  </si>
  <si>
    <t>Ver.4</t>
    <phoneticPr fontId="5"/>
  </si>
  <si>
    <t>郵便番号</t>
    <phoneticPr fontId="7"/>
  </si>
  <si>
    <t>都道府県</t>
    <phoneticPr fontId="7"/>
  </si>
  <si>
    <t>市区町村</t>
    <phoneticPr fontId="7"/>
  </si>
  <si>
    <t>番地</t>
    <phoneticPr fontId="7"/>
  </si>
  <si>
    <t>建物名等</t>
    <phoneticPr fontId="7"/>
  </si>
  <si>
    <t>引率者 ２</t>
    <phoneticPr fontId="5"/>
  </si>
  <si>
    <t>引率者 ３</t>
    <phoneticPr fontId="5"/>
  </si>
  <si>
    <t>アレルギーあり</t>
    <phoneticPr fontId="3"/>
  </si>
  <si>
    <t>U-16</t>
    <phoneticPr fontId="5"/>
  </si>
  <si>
    <t>〇</t>
    <phoneticPr fontId="3"/>
  </si>
  <si>
    <t>大会要項</t>
    <rPh sb="0" eb="2">
      <t>タイカイ</t>
    </rPh>
    <phoneticPr fontId="5"/>
  </si>
  <si>
    <t>目　的</t>
  </si>
  <si>
    <t>　・サッカーの技術向上を図ること及び県内外のサッカーチームと親睦を深め、心身ともに健全な青少年の
　　育成を目指す。</t>
    <phoneticPr fontId="3"/>
  </si>
  <si>
    <t>　・熊本地震からの復興をアピールし、地元に密着した大会を開催することによる地域の元気作りを目指す。</t>
    <rPh sb="2" eb="4">
      <t>クマモト</t>
    </rPh>
    <rPh sb="4" eb="6">
      <t>ジシン</t>
    </rPh>
    <rPh sb="9" eb="11">
      <t>フッコウ</t>
    </rPh>
    <phoneticPr fontId="18"/>
  </si>
  <si>
    <t>後援予定</t>
    <rPh sb="2" eb="4">
      <t>ヨテイ</t>
    </rPh>
    <phoneticPr fontId="5"/>
  </si>
  <si>
    <t>期　日</t>
    <rPh sb="0" eb="1">
      <t>キ</t>
    </rPh>
    <rPh sb="2" eb="3">
      <t>ヒ</t>
    </rPh>
    <phoneticPr fontId="18"/>
  </si>
  <si>
    <t>会　場</t>
  </si>
  <si>
    <t>式　典</t>
  </si>
  <si>
    <t>試合方式</t>
  </si>
  <si>
    <t>　（２）選手交代は自由とする。但し、試合が止まり過ぎないように監督が考慮する。</t>
    <phoneticPr fontId="3"/>
  </si>
  <si>
    <t>競技規則</t>
  </si>
  <si>
    <t>　（２）選手の登録は制限しない。</t>
    <phoneticPr fontId="18"/>
  </si>
  <si>
    <t>参加資格</t>
  </si>
  <si>
    <t>　（２）20歳以上の引率者が必ずいる事</t>
    <rPh sb="6" eb="7">
      <t>サイ</t>
    </rPh>
    <rPh sb="7" eb="9">
      <t>イジョウ</t>
    </rPh>
    <rPh sb="10" eb="13">
      <t>インソツシャ</t>
    </rPh>
    <rPh sb="14" eb="15">
      <t>カナラ</t>
    </rPh>
    <rPh sb="18" eb="19">
      <t>コト</t>
    </rPh>
    <phoneticPr fontId="5"/>
  </si>
  <si>
    <t>　（３）保護者の同意があり、スポーツ保険に加入していること。</t>
    <phoneticPr fontId="5"/>
  </si>
  <si>
    <t>　　　 大会側は事故・怪我等の対応は行なわない。</t>
    <phoneticPr fontId="5"/>
  </si>
  <si>
    <t>募集チーム数</t>
  </si>
  <si>
    <t>組合せ</t>
  </si>
  <si>
    <t>審　判</t>
  </si>
  <si>
    <t>　尚、審判への抗議は厳禁とする。</t>
    <phoneticPr fontId="3"/>
  </si>
  <si>
    <t>表　彰</t>
    <rPh sb="0" eb="1">
      <t>ヒョウ</t>
    </rPh>
    <rPh sb="2" eb="3">
      <t>アキラ</t>
    </rPh>
    <phoneticPr fontId="3"/>
  </si>
  <si>
    <t>その他</t>
  </si>
  <si>
    <t>　・小雨決行。但し、大雨・台風・災害等によりやむを得ず大会が開催できない場合は中止とする。</t>
    <phoneticPr fontId="3"/>
  </si>
  <si>
    <t>　・ゴミ等は必ずチームで持ち帰る。（大会側に注文した弁当がらのみ、大会側で回収可能）</t>
    <phoneticPr fontId="18"/>
  </si>
  <si>
    <t>申込方法
〆切日</t>
    <rPh sb="2" eb="4">
      <t>ホウホウ</t>
    </rPh>
    <rPh sb="7" eb="8">
      <t>ヒ</t>
    </rPh>
    <phoneticPr fontId="5"/>
  </si>
  <si>
    <t>お問い合せ</t>
  </si>
  <si>
    <t>　お問い合せは下記までお願いします。</t>
    <phoneticPr fontId="18"/>
  </si>
  <si>
    <t>参加費</t>
    <rPh sb="2" eb="3">
      <t>ヒ</t>
    </rPh>
    <phoneticPr fontId="3"/>
  </si>
  <si>
    <t>　参加初日に会場スタッフにお渡しください。（今回は事前振込ではありません）</t>
    <rPh sb="1" eb="3">
      <t>サンカ</t>
    </rPh>
    <rPh sb="3" eb="5">
      <t>ショニチ</t>
    </rPh>
    <rPh sb="6" eb="8">
      <t>カイジョウ</t>
    </rPh>
    <rPh sb="14" eb="15">
      <t>ワタ</t>
    </rPh>
    <rPh sb="22" eb="24">
      <t>コンカイ</t>
    </rPh>
    <rPh sb="25" eb="27">
      <t>ジゼン</t>
    </rPh>
    <rPh sb="27" eb="29">
      <t>フリコミ</t>
    </rPh>
    <phoneticPr fontId="3"/>
  </si>
  <si>
    <t>チーム
所在地</t>
    <rPh sb="4" eb="7">
      <t>ショザイチ</t>
    </rPh>
    <phoneticPr fontId="5"/>
  </si>
  <si>
    <t>「申込書」に入力した情報が自動で入力されます</t>
    <rPh sb="1" eb="4">
      <t>モウシコミショ</t>
    </rPh>
    <rPh sb="6" eb="8">
      <t>ニュウリョク</t>
    </rPh>
    <rPh sb="10" eb="12">
      <t>ジョウホウ</t>
    </rPh>
    <rPh sb="13" eb="15">
      <t>ジドウ</t>
    </rPh>
    <rPh sb="16" eb="18">
      <t>ニュウリョク</t>
    </rPh>
    <phoneticPr fontId="18"/>
  </si>
  <si>
    <t>電話番号</t>
    <rPh sb="0" eb="2">
      <t>デンワ</t>
    </rPh>
    <rPh sb="2" eb="4">
      <t>バンゴウ</t>
    </rPh>
    <phoneticPr fontId="5"/>
  </si>
  <si>
    <t>引率者 ２</t>
    <rPh sb="0" eb="3">
      <t>インソツシャ</t>
    </rPh>
    <phoneticPr fontId="5"/>
  </si>
  <si>
    <t>引率者 ３</t>
    <rPh sb="0" eb="3">
      <t>インソツシャ</t>
    </rPh>
    <phoneticPr fontId="5"/>
  </si>
  <si>
    <t>№</t>
    <phoneticPr fontId="18"/>
  </si>
  <si>
    <t>選手氏名</t>
    <rPh sb="0" eb="2">
      <t>センシュ</t>
    </rPh>
    <rPh sb="2" eb="4">
      <t>シメイ</t>
    </rPh>
    <phoneticPr fontId="18"/>
  </si>
  <si>
    <t>※ お支払いについて</t>
    <rPh sb="3" eb="5">
      <t>シハライ</t>
    </rPh>
    <phoneticPr fontId="5"/>
  </si>
  <si>
    <t>※ お弁当の注文及びホテル・旅館宿泊希望チームは別紙の名鉄観光の申込書よりお申込み下さい。</t>
    <rPh sb="2" eb="4">
      <t>ベントウ</t>
    </rPh>
    <rPh sb="5" eb="7">
      <t>チュウモン</t>
    </rPh>
    <rPh sb="7" eb="8">
      <t>オヨ</t>
    </rPh>
    <rPh sb="14" eb="16">
      <t>リョカン</t>
    </rPh>
    <rPh sb="15" eb="17">
      <t>シュクハク</t>
    </rPh>
    <rPh sb="17" eb="19">
      <t>キボウ</t>
    </rPh>
    <rPh sb="23" eb="25">
      <t>ベッシ</t>
    </rPh>
    <rPh sb="26" eb="28">
      <t>メイテツ</t>
    </rPh>
    <rPh sb="28" eb="30">
      <t>カンコウ</t>
    </rPh>
    <rPh sb="31" eb="34">
      <t>モウシコミショ</t>
    </rPh>
    <rPh sb="37" eb="39">
      <t>モウシコ</t>
    </rPh>
    <rPh sb="40" eb="41">
      <t>クダ</t>
    </rPh>
    <phoneticPr fontId="5"/>
  </si>
  <si>
    <t>申込締切</t>
    <rPh sb="0" eb="2">
      <t>モウシコミ</t>
    </rPh>
    <rPh sb="2" eb="4">
      <t>シメキリ</t>
    </rPh>
    <phoneticPr fontId="5"/>
  </si>
  <si>
    <t xml:space="preserve">【通信欄】
</t>
    <rPh sb="1" eb="4">
      <t>ツウシンラン</t>
    </rPh>
    <phoneticPr fontId="5"/>
  </si>
  <si>
    <t>月　　日　　時頃宿舎到着予定　　　　　駐車場希望台数　　　　台</t>
    <rPh sb="0" eb="1">
      <t>ガツ</t>
    </rPh>
    <rPh sb="3" eb="4">
      <t>ニチ</t>
    </rPh>
    <rPh sb="6" eb="7">
      <t>ジ</t>
    </rPh>
    <rPh sb="7" eb="8">
      <t>コロ</t>
    </rPh>
    <rPh sb="8" eb="10">
      <t>シュクシャ</t>
    </rPh>
    <rPh sb="10" eb="12">
      <t>トウチャク</t>
    </rPh>
    <rPh sb="12" eb="14">
      <t>ヨテイ</t>
    </rPh>
    <rPh sb="19" eb="22">
      <t>チュウシャジョウ</t>
    </rPh>
    <rPh sb="22" eb="24">
      <t>キボウ</t>
    </rPh>
    <rPh sb="24" eb="26">
      <t>ダイスウ</t>
    </rPh>
    <rPh sb="30" eb="31">
      <t>ダイ</t>
    </rPh>
    <phoneticPr fontId="5"/>
  </si>
  <si>
    <t>※いずれかを○印で囲んで下さい。
1．自家用車　　2．マイクロバス　　　3．ＪＲ・バス等公共交通機関</t>
    <rPh sb="7" eb="8">
      <t>シルシ</t>
    </rPh>
    <rPh sb="9" eb="10">
      <t>カコ</t>
    </rPh>
    <rPh sb="12" eb="13">
      <t>クダ</t>
    </rPh>
    <rPh sb="19" eb="23">
      <t>ジカヨウシャ</t>
    </rPh>
    <rPh sb="43" eb="44">
      <t>トウ</t>
    </rPh>
    <rPh sb="44" eb="46">
      <t>コウキョウ</t>
    </rPh>
    <rPh sb="46" eb="48">
      <t>コウツウ</t>
    </rPh>
    <rPh sb="48" eb="50">
      <t>キカン</t>
    </rPh>
    <phoneticPr fontId="5"/>
  </si>
  <si>
    <t>予定交通機関</t>
    <rPh sb="0" eb="2">
      <t>ヨテイ</t>
    </rPh>
    <rPh sb="2" eb="4">
      <t>コウツウ</t>
    </rPh>
    <rPh sb="4" eb="6">
      <t>キカン</t>
    </rPh>
    <phoneticPr fontId="5"/>
  </si>
  <si>
    <t>※こちらの宿泊の申し込みは、ホテル専用となります。公民館をご希望するチームは、別途用紙にてお申込みください。</t>
    <rPh sb="5" eb="7">
      <t>シュクハク</t>
    </rPh>
    <rPh sb="8" eb="9">
      <t>モウ</t>
    </rPh>
    <rPh sb="10" eb="11">
      <t>コ</t>
    </rPh>
    <rPh sb="17" eb="19">
      <t>センヨウ</t>
    </rPh>
    <rPh sb="25" eb="28">
      <t>コウミンカン</t>
    </rPh>
    <rPh sb="30" eb="32">
      <t>キボウ</t>
    </rPh>
    <rPh sb="39" eb="41">
      <t>ベット</t>
    </rPh>
    <rPh sb="41" eb="43">
      <t>ヨウシ</t>
    </rPh>
    <rPh sb="46" eb="48">
      <t>モウシコ</t>
    </rPh>
    <phoneticPr fontId="5"/>
  </si>
  <si>
    <t>※お弁当を注文される方は、こちらの用紙にてお申込みください。</t>
    <rPh sb="2" eb="4">
      <t>ベントウ</t>
    </rPh>
    <rPh sb="5" eb="7">
      <t>チュウモン</t>
    </rPh>
    <rPh sb="10" eb="11">
      <t>カタ</t>
    </rPh>
    <rPh sb="17" eb="19">
      <t>ヨウシ</t>
    </rPh>
    <rPh sb="22" eb="24">
      <t>モウシコ</t>
    </rPh>
    <phoneticPr fontId="5"/>
  </si>
  <si>
    <t>個</t>
    <rPh sb="0" eb="1">
      <t>コ</t>
    </rPh>
    <phoneticPr fontId="5"/>
  </si>
  <si>
    <t>お茶あり
（￥６００）</t>
    <rPh sb="1" eb="2">
      <t>チャ</t>
    </rPh>
    <phoneticPr fontId="5"/>
  </si>
  <si>
    <t>お茶無し
（￥５５０）</t>
    <rPh sb="1" eb="2">
      <t>チャ</t>
    </rPh>
    <rPh sb="2" eb="3">
      <t>ナ</t>
    </rPh>
    <phoneticPr fontId="5"/>
  </si>
  <si>
    <t>弁
当</t>
    <rPh sb="0" eb="1">
      <t>ベン</t>
    </rPh>
    <rPh sb="2" eb="3">
      <t>トウ</t>
    </rPh>
    <phoneticPr fontId="5"/>
  </si>
  <si>
    <t>名</t>
    <rPh sb="0" eb="1">
      <t>メイ</t>
    </rPh>
    <phoneticPr fontId="5"/>
  </si>
  <si>
    <t>女性</t>
    <rPh sb="0" eb="2">
      <t>ジョセイ</t>
    </rPh>
    <phoneticPr fontId="5"/>
  </si>
  <si>
    <t>男性</t>
    <rPh sb="0" eb="2">
      <t>ダンセイ</t>
    </rPh>
    <phoneticPr fontId="5"/>
  </si>
  <si>
    <t>宿
泊</t>
    <rPh sb="0" eb="1">
      <t>ヤド</t>
    </rPh>
    <rPh sb="2" eb="3">
      <t>トマリ</t>
    </rPh>
    <phoneticPr fontId="5"/>
  </si>
  <si>
    <t>区分</t>
    <rPh sb="0" eb="2">
      <t>クブン</t>
    </rPh>
    <phoneticPr fontId="5"/>
  </si>
  <si>
    <t>E-MAIL</t>
    <phoneticPr fontId="5"/>
  </si>
  <si>
    <t>携帯：</t>
    <rPh sb="0" eb="2">
      <t>ケイタイ</t>
    </rPh>
    <phoneticPr fontId="5"/>
  </si>
  <si>
    <t>FAX：</t>
    <phoneticPr fontId="5"/>
  </si>
  <si>
    <t>TEL：</t>
    <phoneticPr fontId="5"/>
  </si>
  <si>
    <t>〒</t>
    <phoneticPr fontId="5"/>
  </si>
  <si>
    <t>住所（書類送付先）</t>
    <rPh sb="0" eb="2">
      <t>ジュウショ</t>
    </rPh>
    <rPh sb="3" eb="5">
      <t>ショルイ</t>
    </rPh>
    <rPh sb="5" eb="7">
      <t>ソウフ</t>
    </rPh>
    <rPh sb="7" eb="8">
      <t>サキ</t>
    </rPh>
    <phoneticPr fontId="5"/>
  </si>
  <si>
    <t>（○印で囲んでください）</t>
    <rPh sb="2" eb="3">
      <t>シルシ</t>
    </rPh>
    <rPh sb="4" eb="5">
      <t>カコ</t>
    </rPh>
    <phoneticPr fontId="5"/>
  </si>
  <si>
    <t>女</t>
    <rPh sb="0" eb="1">
      <t>オンナ</t>
    </rPh>
    <phoneticPr fontId="5"/>
  </si>
  <si>
    <t>・</t>
    <phoneticPr fontId="5"/>
  </si>
  <si>
    <t>男</t>
    <rPh sb="0" eb="1">
      <t>オトコ</t>
    </rPh>
    <phoneticPr fontId="5"/>
  </si>
  <si>
    <t xml:space="preserve">フリガナ
</t>
    <phoneticPr fontId="5"/>
  </si>
  <si>
    <t>代表者名(担当者名)</t>
    <rPh sb="0" eb="3">
      <t>ダイヒョウシャ</t>
    </rPh>
    <rPh sb="3" eb="4">
      <t>メイ</t>
    </rPh>
    <rPh sb="5" eb="9">
      <t>タントウシャメイ</t>
    </rPh>
    <phoneticPr fontId="5"/>
  </si>
  <si>
    <t>チーム名</t>
    <rPh sb="3" eb="4">
      <t>メイ</t>
    </rPh>
    <phoneticPr fontId="5"/>
  </si>
  <si>
    <t>FAX</t>
    <phoneticPr fontId="5"/>
  </si>
  <si>
    <t>E-MAIL</t>
    <phoneticPr fontId="5"/>
  </si>
  <si>
    <t>送信先</t>
    <rPh sb="0" eb="3">
      <t>ソウシンサキ</t>
    </rPh>
    <phoneticPr fontId="5"/>
  </si>
  <si>
    <t>宿泊・弁当申込書</t>
    <rPh sb="0" eb="2">
      <t>シュクハク</t>
    </rPh>
    <rPh sb="3" eb="5">
      <t>ベントウ</t>
    </rPh>
    <rPh sb="5" eb="8">
      <t>モウシコミショ</t>
    </rPh>
    <phoneticPr fontId="5"/>
  </si>
  <si>
    <t>宿泊者名簿</t>
    <rPh sb="0" eb="2">
      <t>シュクハク</t>
    </rPh>
    <rPh sb="2" eb="3">
      <t>シャ</t>
    </rPh>
    <rPh sb="3" eb="5">
      <t>メイボ</t>
    </rPh>
    <phoneticPr fontId="5"/>
  </si>
  <si>
    <t>県名</t>
    <rPh sb="0" eb="2">
      <t>ケンメイ</t>
    </rPh>
    <phoneticPr fontId="5"/>
  </si>
  <si>
    <t>代表者名</t>
    <rPh sb="0" eb="3">
      <t>ダイヒョウシャ</t>
    </rPh>
    <rPh sb="3" eb="4">
      <t>メイ</t>
    </rPh>
    <phoneticPr fontId="5"/>
  </si>
  <si>
    <t>住所</t>
    <rPh sb="0" eb="2">
      <t>ジュウショ</t>
    </rPh>
    <phoneticPr fontId="5"/>
  </si>
  <si>
    <t>〒　　　　　ー</t>
    <phoneticPr fontId="5"/>
  </si>
  <si>
    <t>代表者</t>
    <rPh sb="0" eb="3">
      <t>ダイヒョウシャ</t>
    </rPh>
    <phoneticPr fontId="5"/>
  </si>
  <si>
    <t>（書類送付先）</t>
    <rPh sb="1" eb="3">
      <t>ショルイ</t>
    </rPh>
    <rPh sb="3" eb="5">
      <t>ソウフ</t>
    </rPh>
    <rPh sb="5" eb="6">
      <t>サキ</t>
    </rPh>
    <phoneticPr fontId="5"/>
  </si>
  <si>
    <t>連絡先</t>
    <rPh sb="0" eb="3">
      <t>レンラクサキ</t>
    </rPh>
    <phoneticPr fontId="5"/>
  </si>
  <si>
    <t>連絡先</t>
    <rPh sb="0" eb="1">
      <t>レン</t>
    </rPh>
    <rPh sb="1" eb="2">
      <t>ラク</t>
    </rPh>
    <rPh sb="2" eb="3">
      <t>サキ</t>
    </rPh>
    <phoneticPr fontId="5"/>
  </si>
  <si>
    <t>ＴＥＬ</t>
    <phoneticPr fontId="5"/>
  </si>
  <si>
    <t>ＦＡＸ</t>
    <phoneticPr fontId="5"/>
  </si>
  <si>
    <t>携帯</t>
    <rPh sb="0" eb="2">
      <t>ケイタイ</t>
    </rPh>
    <phoneticPr fontId="5"/>
  </si>
  <si>
    <t>ＴＥＬ</t>
    <phoneticPr fontId="5"/>
  </si>
  <si>
    <t>●宿泊者名簿</t>
    <rPh sb="1" eb="3">
      <t>シュクハク</t>
    </rPh>
    <rPh sb="3" eb="4">
      <t>シャ</t>
    </rPh>
    <rPh sb="4" eb="6">
      <t>メイボ</t>
    </rPh>
    <phoneticPr fontId="5"/>
  </si>
  <si>
    <t>№</t>
    <phoneticPr fontId="5"/>
  </si>
  <si>
    <t>氏　　　名</t>
    <rPh sb="0" eb="1">
      <t>シ</t>
    </rPh>
    <rPh sb="4" eb="5">
      <t>メイ</t>
    </rPh>
    <phoneticPr fontId="5"/>
  </si>
  <si>
    <t>性別</t>
    <rPh sb="0" eb="2">
      <t>セイベツ</t>
    </rPh>
    <phoneticPr fontId="5"/>
  </si>
  <si>
    <t>年齢</t>
    <rPh sb="0" eb="2">
      <t>ネンレイ</t>
    </rPh>
    <phoneticPr fontId="5"/>
  </si>
  <si>
    <t>監督</t>
    <rPh sb="0" eb="2">
      <t>カントク</t>
    </rPh>
    <phoneticPr fontId="5"/>
  </si>
  <si>
    <t>コーチ</t>
    <phoneticPr fontId="5"/>
  </si>
  <si>
    <t>保護者</t>
    <rPh sb="0" eb="3">
      <t>ホゴシャ</t>
    </rPh>
    <phoneticPr fontId="5"/>
  </si>
  <si>
    <t>宿泊</t>
    <rPh sb="0" eb="2">
      <t>シュクハク</t>
    </rPh>
    <phoneticPr fontId="5"/>
  </si>
  <si>
    <t>備考
（アレルギー・夕食欠等）</t>
    <rPh sb="0" eb="2">
      <t>ビコウ</t>
    </rPh>
    <rPh sb="10" eb="12">
      <t>ユウショク</t>
    </rPh>
    <rPh sb="12" eb="13">
      <t>ケツ</t>
    </rPh>
    <rPh sb="13" eb="14">
      <t>トウ</t>
    </rPh>
    <phoneticPr fontId="5"/>
  </si>
  <si>
    <t>例</t>
    <rPh sb="0" eb="1">
      <t>レイ</t>
    </rPh>
    <phoneticPr fontId="5"/>
  </si>
  <si>
    <t>オオヅ　タロウ</t>
    <phoneticPr fontId="5"/>
  </si>
  <si>
    <t>○</t>
    <phoneticPr fontId="5"/>
  </si>
  <si>
    <t>大津　太郎</t>
    <rPh sb="0" eb="2">
      <t>オオヅ</t>
    </rPh>
    <rPh sb="3" eb="5">
      <t>タロウ</t>
    </rPh>
    <phoneticPr fontId="5"/>
  </si>
  <si>
    <t>備考</t>
    <rPh sb="0" eb="2">
      <t>ビコウ</t>
    </rPh>
    <phoneticPr fontId="5"/>
  </si>
  <si>
    <t>※禁煙・喫煙ルーム指定は部屋数に限りがありますので、禁煙ご希望の場合は消臭対応となります。</t>
    <phoneticPr fontId="5"/>
  </si>
  <si>
    <t>※用紙が足りない場合はコピーしてご利用ください。</t>
    <rPh sb="1" eb="3">
      <t>ヨウシ</t>
    </rPh>
    <rPh sb="4" eb="5">
      <t>タ</t>
    </rPh>
    <rPh sb="8" eb="10">
      <t>バアイ</t>
    </rPh>
    <rPh sb="17" eb="19">
      <t>リヨウ</t>
    </rPh>
    <phoneticPr fontId="5"/>
  </si>
  <si>
    <t>←選手名簿に記載された名前がコピーされます。</t>
    <rPh sb="1" eb="3">
      <t>センシュ</t>
    </rPh>
    <rPh sb="3" eb="5">
      <t>メイボ</t>
    </rPh>
    <rPh sb="6" eb="8">
      <t>キサイ</t>
    </rPh>
    <rPh sb="11" eb="13">
      <t>ナマエ</t>
    </rPh>
    <phoneticPr fontId="3"/>
  </si>
  <si>
    <t>　　必要に応じて上書きや書き足しをしてください。</t>
    <rPh sb="2" eb="4">
      <t>ヒツヨウ</t>
    </rPh>
    <rPh sb="5" eb="6">
      <t>オウ</t>
    </rPh>
    <rPh sb="8" eb="10">
      <t>ウワガ</t>
    </rPh>
    <rPh sb="12" eb="13">
      <t>カ</t>
    </rPh>
    <rPh sb="14" eb="15">
      <t>タ</t>
    </rPh>
    <phoneticPr fontId="3"/>
  </si>
  <si>
    <t>　（１）令和元年度（財）日本サッカー協会競技規則に準ずる。</t>
    <rPh sb="4" eb="5">
      <t>レイ</t>
    </rPh>
    <rPh sb="5" eb="6">
      <t>ワ</t>
    </rPh>
    <rPh sb="6" eb="8">
      <t>ガンネン</t>
    </rPh>
    <phoneticPr fontId="3"/>
  </si>
  <si>
    <r>
      <rPr>
        <b/>
        <sz val="12"/>
        <color theme="1"/>
        <rFont val="ＭＳ Ｐゴシック"/>
        <family val="3"/>
        <charset val="128"/>
        <scheme val="minor"/>
      </rPr>
      <t>・参加費</t>
    </r>
    <r>
      <rPr>
        <sz val="11"/>
        <color theme="1"/>
        <rFont val="ＭＳ Ｐゴシック"/>
        <family val="3"/>
        <charset val="128"/>
        <scheme val="minor"/>
      </rPr>
      <t>及び</t>
    </r>
    <r>
      <rPr>
        <b/>
        <sz val="12"/>
        <color theme="1"/>
        <rFont val="ＭＳ Ｐゴシック"/>
        <family val="3"/>
        <charset val="128"/>
        <scheme val="minor"/>
      </rPr>
      <t>公民館宿泊代</t>
    </r>
    <r>
      <rPr>
        <sz val="11"/>
        <color theme="1"/>
        <rFont val="ＭＳ Ｐゴシック"/>
        <family val="3"/>
        <charset val="128"/>
        <scheme val="minor"/>
      </rPr>
      <t>は大会参加当日に会場スタッフが集金致します。（現金集金）</t>
    </r>
    <rPh sb="15" eb="17">
      <t>サンカ</t>
    </rPh>
    <rPh sb="35" eb="37">
      <t>ゲンキン</t>
    </rPh>
    <rPh sb="37" eb="39">
      <t>シュウキン</t>
    </rPh>
    <phoneticPr fontId="3"/>
  </si>
  <si>
    <t>〇</t>
    <phoneticPr fontId="5"/>
  </si>
  <si>
    <t>096-354-4359</t>
    <phoneticPr fontId="5"/>
  </si>
  <si>
    <t>　NPO法人スポーツクラブ・エスペランサ熊本　　　大会担当：田中 尚輝（たなか なおき）</t>
    <phoneticPr fontId="18"/>
  </si>
  <si>
    <t>　TEL 0965-62-3071　FAX 0965-62-8036　　　　　　　　携帯 080-2541-7901</t>
    <phoneticPr fontId="3"/>
  </si>
  <si>
    <t>名鉄観光　熊本支店
担当：櫻木</t>
    <rPh sb="0" eb="4">
      <t>メ</t>
    </rPh>
    <rPh sb="5" eb="7">
      <t>クマモト</t>
    </rPh>
    <rPh sb="7" eb="9">
      <t>シテン</t>
    </rPh>
    <rPh sb="10" eb="12">
      <t>タントウ</t>
    </rPh>
    <rPh sb="13" eb="15">
      <t>サクラギ</t>
    </rPh>
    <phoneticPr fontId="5"/>
  </si>
  <si>
    <t>　八代市、（一社）熊本県サッカー協会</t>
    <rPh sb="1" eb="4">
      <t>ヤツシロシ</t>
    </rPh>
    <rPh sb="6" eb="8">
      <t>イッシャ</t>
    </rPh>
    <rPh sb="9" eb="12">
      <t>クマモトケン</t>
    </rPh>
    <rPh sb="16" eb="18">
      <t>キョウカイ</t>
    </rPh>
    <phoneticPr fontId="3"/>
  </si>
  <si>
    <t>　開会式は行なわない。</t>
    <phoneticPr fontId="3"/>
  </si>
  <si>
    <t>　（１）試合時間は15 - 5 - 15（分）にて行う。</t>
    <rPh sb="4" eb="6">
      <t>シアイ</t>
    </rPh>
    <rPh sb="6" eb="8">
      <t>ジカン</t>
    </rPh>
    <phoneticPr fontId="3"/>
  </si>
  <si>
    <t>　（１）心身ともに健康な12歳以下の男女</t>
    <rPh sb="14" eb="17">
      <t>サイイカ</t>
    </rPh>
    <phoneticPr fontId="5"/>
  </si>
  <si>
    <t>　1チームにつき1日5,000円（Bチームも1チームとします）</t>
    <phoneticPr fontId="3"/>
  </si>
  <si>
    <t>　（３）1チーム1日3～4試合を予定。（都合により一部試合数が変わる場合あり）</t>
    <rPh sb="9" eb="10">
      <t>ニチ</t>
    </rPh>
    <rPh sb="20" eb="22">
      <t>ツゴウ</t>
    </rPh>
    <rPh sb="25" eb="27">
      <t>１ブ</t>
    </rPh>
    <rPh sb="27" eb="30">
      <t>シアイスウ</t>
    </rPh>
    <rPh sb="31" eb="32">
      <t>カ</t>
    </rPh>
    <rPh sb="34" eb="36">
      <t>バアイ</t>
    </rPh>
    <phoneticPr fontId="3"/>
  </si>
  <si>
    <t>順位決定</t>
    <rPh sb="0" eb="2">
      <t>ジュンイ</t>
    </rPh>
    <rPh sb="2" eb="4">
      <t>ケッテイ</t>
    </rPh>
    <phoneticPr fontId="3"/>
  </si>
  <si>
    <t>　（１）予選リーグは勝：3点　引き分け：1点　負：0点</t>
    <rPh sb="4" eb="6">
      <t>ヨセン</t>
    </rPh>
    <rPh sb="10" eb="11">
      <t>カツ</t>
    </rPh>
    <rPh sb="13" eb="14">
      <t>テン</t>
    </rPh>
    <rPh sb="15" eb="16">
      <t>ヒ</t>
    </rPh>
    <rPh sb="17" eb="18">
      <t>ワ</t>
    </rPh>
    <rPh sb="21" eb="22">
      <t>テン</t>
    </rPh>
    <rPh sb="23" eb="24">
      <t>フ</t>
    </rPh>
    <rPh sb="26" eb="27">
      <t>テン</t>
    </rPh>
    <phoneticPr fontId="3"/>
  </si>
  <si>
    <t>　　　勝ち点が同点の場合、得失点差→総得点→直接対決の結果→抽選の順で勝敗とする。</t>
    <rPh sb="3" eb="4">
      <t>カ</t>
    </rPh>
    <rPh sb="5" eb="6">
      <t>テン</t>
    </rPh>
    <rPh sb="7" eb="9">
      <t>ドウテン</t>
    </rPh>
    <rPh sb="10" eb="12">
      <t>バアイ</t>
    </rPh>
    <rPh sb="13" eb="16">
      <t>トクシッテン</t>
    </rPh>
    <rPh sb="16" eb="17">
      <t>サ</t>
    </rPh>
    <rPh sb="18" eb="21">
      <t>ソウトクテン</t>
    </rPh>
    <rPh sb="22" eb="24">
      <t>チョクセツ</t>
    </rPh>
    <rPh sb="24" eb="26">
      <t>タイケツ</t>
    </rPh>
    <rPh sb="27" eb="29">
      <t>ケッカ</t>
    </rPh>
    <rPh sb="30" eb="32">
      <t>チュウセン</t>
    </rPh>
    <rPh sb="33" eb="34">
      <t>ジュン</t>
    </rPh>
    <rPh sb="35" eb="37">
      <t>ショウハイ</t>
    </rPh>
    <phoneticPr fontId="3"/>
  </si>
  <si>
    <t>　（２）決勝トーナメントは引き分けの場合、延長戦無しの即PK3人制とする。</t>
    <rPh sb="4" eb="6">
      <t>ケッショウ</t>
    </rPh>
    <rPh sb="13" eb="14">
      <t>ヒ</t>
    </rPh>
    <rPh sb="15" eb="16">
      <t>ワ</t>
    </rPh>
    <rPh sb="18" eb="20">
      <t>バアイ</t>
    </rPh>
    <rPh sb="21" eb="24">
      <t>エンチョウセン</t>
    </rPh>
    <rPh sb="24" eb="25">
      <t>ナ</t>
    </rPh>
    <rPh sb="27" eb="28">
      <t>ソク</t>
    </rPh>
    <rPh sb="31" eb="33">
      <t>ニンセイ</t>
    </rPh>
    <phoneticPr fontId="3"/>
  </si>
  <si>
    <t>　相互審判制とする。審判服の着用は無し。</t>
    <rPh sb="10" eb="12">
      <t>シンパン</t>
    </rPh>
    <rPh sb="12" eb="13">
      <t>フク</t>
    </rPh>
    <rPh sb="14" eb="16">
      <t>チャクヨウ</t>
    </rPh>
    <rPh sb="17" eb="18">
      <t>ナ</t>
    </rPh>
    <phoneticPr fontId="3"/>
  </si>
  <si>
    <t>　メールアドレス  festivalkumamoto@yahoo.co.jp（フェスティバル専用アドレス）　
　FAX番号  0965-62-8036</t>
    <rPh sb="46" eb="48">
      <t>センヨウ</t>
    </rPh>
    <phoneticPr fontId="5"/>
  </si>
  <si>
    <t>　優勝・準優勝チームのみ表彰</t>
    <rPh sb="1" eb="3">
      <t>ユウショウ</t>
    </rPh>
    <rPh sb="4" eb="7">
      <t>ジュンユウショウ</t>
    </rPh>
    <rPh sb="12" eb="14">
      <t>ヒョウショウ</t>
    </rPh>
    <phoneticPr fontId="3"/>
  </si>
  <si>
    <t>U-12</t>
    <phoneticPr fontId="5"/>
  </si>
  <si>
    <t>U-11</t>
    <phoneticPr fontId="5"/>
  </si>
  <si>
    <t>指導者
（￥７，０００）</t>
    <rPh sb="0" eb="3">
      <t>シドウシャ</t>
    </rPh>
    <phoneticPr fontId="5"/>
  </si>
  <si>
    <t>選手
（￥７，０００）</t>
    <rPh sb="0" eb="2">
      <t>センシュ</t>
    </rPh>
    <phoneticPr fontId="5"/>
  </si>
  <si>
    <t>保護者・運転手
（￥７，０００）</t>
    <rPh sb="0" eb="3">
      <t>ホゴシャ</t>
    </rPh>
    <rPh sb="4" eb="7">
      <t>ウンテンシュ</t>
    </rPh>
    <phoneticPr fontId="5"/>
  </si>
  <si>
    <t>夕食なし（１泊朝食付）
（￥６，２００）</t>
    <rPh sb="0" eb="2">
      <t>ユウショク</t>
    </rPh>
    <rPh sb="6" eb="7">
      <t>ハク</t>
    </rPh>
    <rPh sb="7" eb="9">
      <t>チョウショク</t>
    </rPh>
    <rPh sb="9" eb="10">
      <t>ツキ</t>
    </rPh>
    <phoneticPr fontId="5"/>
  </si>
  <si>
    <t>主　催</t>
    <phoneticPr fontId="3"/>
  </si>
  <si>
    <t>令和2年1月吉日</t>
    <rPh sb="0" eb="2">
      <t>レイワ</t>
    </rPh>
    <rPh sb="3" eb="4">
      <t>ネン</t>
    </rPh>
    <rPh sb="5" eb="6">
      <t>ガツ</t>
    </rPh>
    <rPh sb="6" eb="8">
      <t>キチジツ</t>
    </rPh>
    <phoneticPr fontId="3"/>
  </si>
  <si>
    <r>
      <t>　令和2年2月8日（土）～2月9日（日）
　※１dayごとのカップ戦です。　</t>
    </r>
    <r>
      <rPr>
        <b/>
        <sz val="11"/>
        <color rgb="FFFF0000"/>
        <rFont val="ＭＳ Ｐゴシック"/>
        <family val="3"/>
        <charset val="128"/>
        <scheme val="minor"/>
      </rPr>
      <t>１日だけの参加もＯＫです。</t>
    </r>
    <rPh sb="1" eb="2">
      <t>レイ</t>
    </rPh>
    <rPh sb="2" eb="3">
      <t>ワ</t>
    </rPh>
    <rPh sb="4" eb="5">
      <t>ネン</t>
    </rPh>
    <rPh sb="6" eb="7">
      <t>ガツ</t>
    </rPh>
    <rPh sb="8" eb="9">
      <t>ニチ</t>
    </rPh>
    <rPh sb="10" eb="11">
      <t>ド</t>
    </rPh>
    <rPh sb="14" eb="15">
      <t>ツキ</t>
    </rPh>
    <rPh sb="16" eb="17">
      <t>ヒ</t>
    </rPh>
    <rPh sb="18" eb="19">
      <t>ニチ</t>
    </rPh>
    <rPh sb="33" eb="34">
      <t>セン</t>
    </rPh>
    <rPh sb="39" eb="40">
      <t>ニチ</t>
    </rPh>
    <rPh sb="43" eb="45">
      <t>サンカ</t>
    </rPh>
    <phoneticPr fontId="3"/>
  </si>
  <si>
    <t>　NPO法人スポーツクラブ・エスペランサ熊本</t>
    <phoneticPr fontId="18"/>
  </si>
  <si>
    <t>　大会主催者側で抽選を行ない、1月31日（金）までに各チームへ連絡する。
　（希望通りにならない部分はご了承ください）</t>
    <rPh sb="3" eb="6">
      <t>シュサイシャ</t>
    </rPh>
    <rPh sb="21" eb="22">
      <t>キン</t>
    </rPh>
    <rPh sb="39" eb="41">
      <t>キボウ</t>
    </rPh>
    <rPh sb="41" eb="42">
      <t>ドオ</t>
    </rPh>
    <rPh sb="48" eb="50">
      <t>ブブン</t>
    </rPh>
    <rPh sb="52" eb="54">
      <t>リョウショウ</t>
    </rPh>
    <phoneticPr fontId="3"/>
  </si>
  <si>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1月29日（水）</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スイ</t>
    </rPh>
    <rPh sb="37" eb="38">
      <t>モウ</t>
    </rPh>
    <rPh sb="39" eb="40">
      <t>コ</t>
    </rPh>
    <rPh sb="41" eb="42">
      <t>クダ</t>
    </rPh>
    <phoneticPr fontId="5"/>
  </si>
  <si>
    <t>エスペウィンターカップU12</t>
    <phoneticPr fontId="5"/>
  </si>
  <si>
    <t>　くま川ワイワイパーク(熊本県八代市坂本町坂本3433-1)</t>
    <rPh sb="3" eb="4">
      <t>カワ</t>
    </rPh>
    <rPh sb="12" eb="15">
      <t>クマモトケン</t>
    </rPh>
    <rPh sb="15" eb="18">
      <t>ヤツシロシ</t>
    </rPh>
    <rPh sb="18" eb="20">
      <t>サカモト</t>
    </rPh>
    <rPh sb="20" eb="21">
      <t>マチ</t>
    </rPh>
    <rPh sb="21" eb="23">
      <t>サカモト</t>
    </rPh>
    <phoneticPr fontId="3"/>
  </si>
  <si>
    <t>　1日12チーム程度</t>
    <rPh sb="2" eb="3">
      <t>ニチ</t>
    </rPh>
    <phoneticPr fontId="3"/>
  </si>
  <si>
    <r>
      <rPr>
        <b/>
        <sz val="12"/>
        <color theme="1"/>
        <rFont val="ＭＳ Ｐゴシック"/>
        <family val="3"/>
        <charset val="128"/>
        <scheme val="minor"/>
      </rPr>
      <t>・弁当代</t>
    </r>
    <r>
      <rPr>
        <sz val="11"/>
        <color theme="1"/>
        <rFont val="ＭＳ Ｐゴシック"/>
        <family val="3"/>
        <charset val="128"/>
        <scheme val="minor"/>
      </rPr>
      <t>及び</t>
    </r>
    <r>
      <rPr>
        <b/>
        <sz val="12"/>
        <color theme="1"/>
        <rFont val="ＭＳ Ｐゴシック"/>
        <family val="3"/>
        <charset val="128"/>
        <scheme val="minor"/>
      </rPr>
      <t>ホテル・旅館宿泊代</t>
    </r>
    <r>
      <rPr>
        <sz val="11"/>
        <color theme="1"/>
        <rFont val="ＭＳ Ｐゴシック"/>
        <family val="3"/>
        <charset val="128"/>
        <scheme val="minor"/>
      </rPr>
      <t>は</t>
    </r>
    <r>
      <rPr>
        <b/>
        <sz val="12"/>
        <color theme="1"/>
        <rFont val="ＭＳ Ｐゴシック"/>
        <family val="3"/>
        <charset val="128"/>
        <scheme val="minor"/>
      </rPr>
      <t>名鉄観光</t>
    </r>
    <r>
      <rPr>
        <sz val="11"/>
        <color theme="1"/>
        <rFont val="ＭＳ Ｐゴシック"/>
        <family val="3"/>
        <charset val="128"/>
        <scheme val="minor"/>
      </rPr>
      <t>へ1月29日までに指定口座へ振り込みをお願いします。</t>
    </r>
    <rPh sb="1" eb="3">
      <t>ベントウ</t>
    </rPh>
    <rPh sb="3" eb="4">
      <t>ダイ</t>
    </rPh>
    <rPh sb="4" eb="5">
      <t>オヨ</t>
    </rPh>
    <rPh sb="10" eb="12">
      <t>リョカン</t>
    </rPh>
    <rPh sb="12" eb="14">
      <t>シュクハク</t>
    </rPh>
    <rPh sb="14" eb="15">
      <t>ダイ</t>
    </rPh>
    <rPh sb="16" eb="18">
      <t>メイテツ</t>
    </rPh>
    <rPh sb="18" eb="20">
      <t>カンコウ</t>
    </rPh>
    <rPh sb="22" eb="23">
      <t>ガツ</t>
    </rPh>
    <rPh sb="25" eb="26">
      <t>ヒ</t>
    </rPh>
    <rPh sb="29" eb="31">
      <t>シテイ</t>
    </rPh>
    <rPh sb="31" eb="33">
      <t>コウザ</t>
    </rPh>
    <rPh sb="34" eb="35">
      <t>フ</t>
    </rPh>
    <rPh sb="36" eb="37">
      <t>コ</t>
    </rPh>
    <rPh sb="40" eb="41">
      <t>ネガ</t>
    </rPh>
    <phoneticPr fontId="3"/>
  </si>
  <si>
    <t>festivalkumamoto@yahoo.co.jp</t>
    <phoneticPr fontId="5"/>
  </si>
  <si>
    <t>令和2年1月29日(水)</t>
    <rPh sb="0" eb="1">
      <t>レイ</t>
    </rPh>
    <rPh sb="1" eb="2">
      <t>ワ</t>
    </rPh>
    <rPh sb="3" eb="4">
      <t>ネン</t>
    </rPh>
    <rPh sb="5" eb="6">
      <t>ガツ</t>
    </rPh>
    <rPh sb="8" eb="9">
      <t>ニチ</t>
    </rPh>
    <rPh sb="10" eb="11">
      <t>スイ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</si>
</sst>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quot;#,##0&quot;-&quot;;&quot;¥&quot;\-#,##0&quot;-&quot;"/>
    <numFmt numFmtId="177" formatCode="&quot;(&quot;aaa&quot;)&quot;"/>
    <numFmt numFmtId="178" formatCode="General;General;"/>
    <numFmt numFmtId="179" formatCode="&quot;¥&quot;#,##0&quot;-&quot;;&quot;¥&quot;\-#,##0&quot;-&quot;;"/>
    <numFmt numFmtId="180" formatCode="m&quot;月&quot;d&quot;日(&quot;aaa&quot;)&quot;"/>
    <numFmt numFmtId="181" formatCode="&quot;¥&quot;#,##0&quot;-&quot;;&quot;¥&quot;\▲#,##0&quot;-&quot;"/>
    <numFmt numFmtId="182" formatCode="[$-411]General"/>
    <numFmt numFmtId="183" formatCode="[$￥-411]#,##0;[Red]&quot;-&quot;[$￥-411]#,##0"/>
    <numFmt numFmtId="184" formatCode="m/d;@"/>
    <numFmt numFmtId="185" formatCode="m&quot;月&quot;d&quot;日（&quot;aaa&quot;）&quot;"/>
  </numFmts>
  <fonts count="6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sz val="6"/>
      <name val="ＭＳ Ｐゴシック"/>
      <family val="3"/>
      <charset val="128"/>
    </font>
    <font>
      <b/>
      <sz val="16"/>
      <color theme="0"/>
      <name val="ＭＳ Ｐゴシック"/>
      <family val="3"/>
      <charset val="128"/>
      <scheme val="minor"/>
    </font>
    <font>
      <sz val="6"/>
      <name val="ＭＳ Ｐ明朝"/>
      <family val="1"/>
      <charset val="128"/>
    </font>
    <font>
      <b/>
      <sz val="16"/>
      <color theme="1"/>
      <name val="ＭＳ Ｐゴシック"/>
      <family val="3"/>
      <charset val="128"/>
      <scheme val="minor"/>
    </font>
    <font>
      <b/>
      <sz val="18"/>
      <color theme="1"/>
      <name val="ＭＳ Ｐゴシック"/>
      <family val="3"/>
      <charset val="128"/>
      <scheme val="minor"/>
    </font>
    <font>
      <sz val="11"/>
      <name val="ＭＳ Ｐゴシック"/>
      <family val="1"/>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b/>
      <sz val="11"/>
      <color theme="0"/>
      <name val="ＭＳ Ｐゴシック"/>
      <family val="3"/>
      <charset val="128"/>
      <scheme val="minor"/>
    </font>
    <font>
      <sz val="8"/>
      <name val="ＭＳ Ｐゴシック"/>
      <family val="3"/>
      <charset val="128"/>
      <scheme val="minor"/>
    </font>
    <font>
      <b/>
      <sz val="7"/>
      <color rgb="FFFF0000"/>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i/>
      <sz val="11"/>
      <color theme="1"/>
      <name val="AR P明朝体U"/>
      <family val="1"/>
      <charset val="128"/>
    </font>
    <font>
      <b/>
      <sz val="10"/>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6"/>
      <color theme="1"/>
      <name val="ＭＳ Ｐゴシック"/>
      <family val="3"/>
      <charset val="128"/>
      <scheme val="minor"/>
    </font>
    <font>
      <b/>
      <sz val="16"/>
      <color rgb="FFFF0000"/>
      <name val="ＭＳ Ｐゴシック"/>
      <family val="3"/>
      <charset val="128"/>
      <scheme val="minor"/>
    </font>
    <font>
      <sz val="8"/>
      <color theme="1"/>
      <name val="ＭＳ Ｐゴシック"/>
      <family val="2"/>
      <charset val="128"/>
      <scheme val="minor"/>
    </font>
    <font>
      <sz val="8"/>
      <color theme="0"/>
      <name val="ＭＳ Ｐゴシック"/>
      <family val="3"/>
      <charset val="128"/>
      <scheme val="minor"/>
    </font>
    <font>
      <b/>
      <sz val="8"/>
      <name val="ＭＳ Ｐゴシック"/>
      <family val="3"/>
      <charset val="128"/>
      <scheme val="minor"/>
    </font>
    <font>
      <sz val="8"/>
      <color rgb="FFFF0000"/>
      <name val="ＭＳ Ｐゴシック"/>
      <family val="2"/>
      <charset val="128"/>
      <scheme val="minor"/>
    </font>
    <font>
      <sz val="8"/>
      <color theme="0"/>
      <name val="ＭＳ Ｐゴシック"/>
      <family val="2"/>
      <charset val="128"/>
      <scheme val="minor"/>
    </font>
    <font>
      <b/>
      <sz val="11"/>
      <color rgb="FFFF000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0"/>
      <color indexed="8"/>
      <name val="ＭＳ Ｐゴシック"/>
      <family val="3"/>
      <charset val="128"/>
    </font>
    <font>
      <i/>
      <sz val="14"/>
      <color theme="1"/>
      <name val="AR P明朝体U"/>
      <family val="1"/>
      <charset val="128"/>
    </font>
    <font>
      <sz val="11"/>
      <color rgb="FF000000"/>
      <name val="ＭＳ Ｐゴシック1"/>
      <family val="3"/>
      <charset val="128"/>
    </font>
    <font>
      <sz val="11"/>
      <color indexed="8"/>
      <name val="ＭＳ Ｐゴシック1"/>
      <family val="3"/>
      <charset val="128"/>
    </font>
    <font>
      <b/>
      <i/>
      <sz val="16"/>
      <color theme="1"/>
      <name val="Arial"/>
      <family val="2"/>
    </font>
    <font>
      <b/>
      <i/>
      <u/>
      <sz val="11"/>
      <color theme="1"/>
      <name val="Arial"/>
      <family val="2"/>
    </font>
    <font>
      <u/>
      <sz val="11"/>
      <color indexed="12"/>
      <name val="ＭＳ Ｐゴシック"/>
      <family val="3"/>
      <charset val="128"/>
    </font>
    <font>
      <sz val="11"/>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sz val="12"/>
      <color rgb="FFFF0000"/>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20"/>
      <name val="ＭＳ Ｐゴシック"/>
      <family val="3"/>
      <charset val="128"/>
    </font>
    <font>
      <sz val="20"/>
      <name val="ＭＳ Ｐゴシック"/>
      <family val="3"/>
      <charset val="128"/>
    </font>
    <font>
      <sz val="18"/>
      <name val="ＭＳ Ｐゴシック"/>
      <family val="3"/>
      <charset val="128"/>
    </font>
    <font>
      <b/>
      <sz val="22"/>
      <color theme="0"/>
      <name val="ＭＳ Ｐゴシック"/>
      <family val="3"/>
      <charset val="128"/>
    </font>
    <font>
      <b/>
      <sz val="16"/>
      <name val="Meiryo UI"/>
      <family val="3"/>
      <charset val="128"/>
    </font>
    <font>
      <sz val="11"/>
      <name val="Meiryo UI"/>
      <family val="3"/>
      <charset val="128"/>
    </font>
    <font>
      <b/>
      <sz val="18"/>
      <name val="Meiryo UI"/>
      <family val="3"/>
      <charset val="128"/>
    </font>
    <font>
      <sz val="18"/>
      <name val="Meiryo UI"/>
      <family val="3"/>
      <charset val="128"/>
    </font>
    <font>
      <sz val="12"/>
      <name val="Meiryo UI"/>
      <family val="3"/>
      <charset val="128"/>
    </font>
    <font>
      <sz val="8"/>
      <name val="Meiryo UI"/>
      <family val="3"/>
      <charset val="128"/>
    </font>
    <font>
      <sz val="10"/>
      <name val="Meiryo UI"/>
      <family val="3"/>
      <charset val="128"/>
    </font>
    <font>
      <sz val="9"/>
      <name val="Meiryo UI"/>
      <family val="3"/>
      <charset val="128"/>
    </font>
    <font>
      <sz val="14"/>
      <name val="Meiryo UI"/>
      <family val="3"/>
      <charset val="128"/>
    </font>
  </fonts>
  <fills count="16">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3"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00B050"/>
        <bgColor indexed="64"/>
      </patternFill>
    </fill>
  </fills>
  <borders count="1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969696"/>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double">
        <color theme="0"/>
      </bottom>
      <diagonal/>
    </border>
    <border>
      <left/>
      <right/>
      <top style="double">
        <color theme="0"/>
      </top>
      <bottom style="double">
        <color theme="0"/>
      </bottom>
      <diagonal/>
    </border>
    <border>
      <left/>
      <right/>
      <top style="double">
        <color theme="0"/>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uble">
        <color theme="0"/>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rgb="FF000000"/>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style="double">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0" fillId="0" borderId="0"/>
    <xf numFmtId="0" fontId="17" fillId="3" borderId="0" applyNumberFormat="0" applyBorder="0" applyAlignment="0" applyProtection="0">
      <alignment vertical="center"/>
    </xf>
    <xf numFmtId="0" fontId="17" fillId="2" borderId="0" applyNumberFormat="0" applyBorder="0" applyAlignment="0" applyProtection="0">
      <alignment vertical="center"/>
    </xf>
    <xf numFmtId="182" fontId="43" fillId="0" borderId="0">
      <alignment vertical="center"/>
    </xf>
    <xf numFmtId="0" fontId="44" fillId="0" borderId="0">
      <alignment vertical="center"/>
    </xf>
    <xf numFmtId="0" fontId="45" fillId="0" borderId="0">
      <alignment horizontal="center" vertical="center"/>
    </xf>
    <xf numFmtId="0" fontId="45" fillId="0" borderId="0">
      <alignment horizontal="center" vertical="center" textRotation="90"/>
    </xf>
    <xf numFmtId="0" fontId="46" fillId="0" borderId="0">
      <alignment vertical="center"/>
    </xf>
    <xf numFmtId="183" fontId="46" fillId="0" borderId="0">
      <alignment vertical="center"/>
    </xf>
    <xf numFmtId="0" fontId="47" fillId="0" borderId="0" applyNumberFormat="0" applyFill="0" applyBorder="0" applyAlignment="0" applyProtection="0">
      <alignment vertical="center"/>
    </xf>
    <xf numFmtId="0" fontId="1" fillId="0" borderId="0">
      <alignment vertical="center"/>
    </xf>
    <xf numFmtId="0" fontId="48" fillId="0" borderId="0">
      <alignment vertical="center"/>
    </xf>
  </cellStyleXfs>
  <cellXfs count="580">
    <xf numFmtId="0" fontId="0" fillId="0" borderId="0" xfId="0">
      <alignment vertical="center"/>
    </xf>
    <xf numFmtId="0" fontId="2" fillId="0" borderId="0" xfId="2">
      <alignment vertical="center"/>
    </xf>
    <xf numFmtId="0" fontId="4" fillId="0" borderId="0" xfId="2" applyFont="1">
      <alignment vertical="center"/>
    </xf>
    <xf numFmtId="0" fontId="4" fillId="0" borderId="0" xfId="2" applyFont="1" applyAlignment="1">
      <alignment horizontal="right" vertical="center"/>
    </xf>
    <xf numFmtId="0" fontId="8" fillId="0" borderId="1" xfId="2" applyFont="1" applyFill="1" applyBorder="1" applyAlignment="1">
      <alignment horizontal="center" vertical="center"/>
    </xf>
    <xf numFmtId="0" fontId="2" fillId="0" borderId="8" xfId="2" applyFont="1" applyFill="1" applyBorder="1" applyAlignment="1">
      <alignment horizontal="center" vertical="center"/>
    </xf>
    <xf numFmtId="0" fontId="15" fillId="0" borderId="8" xfId="2" applyFont="1" applyFill="1" applyBorder="1" applyAlignment="1">
      <alignment horizontal="center" vertical="center"/>
    </xf>
    <xf numFmtId="0" fontId="2" fillId="0" borderId="0" xfId="2" applyFill="1" applyBorder="1" applyAlignment="1">
      <alignment horizontal="center" vertical="center"/>
    </xf>
    <xf numFmtId="0" fontId="2" fillId="0" borderId="0" xfId="2" applyBorder="1">
      <alignment vertical="center"/>
    </xf>
    <xf numFmtId="0" fontId="2" fillId="0" borderId="0" xfId="2" applyAlignment="1"/>
    <xf numFmtId="0" fontId="2" fillId="0" borderId="0" xfId="2" applyBorder="1" applyProtection="1">
      <alignment vertical="center"/>
    </xf>
    <xf numFmtId="0" fontId="17" fillId="0" borderId="22" xfId="4" applyFill="1" applyBorder="1" applyAlignment="1" applyProtection="1">
      <alignment vertical="center"/>
    </xf>
    <xf numFmtId="56" fontId="12" fillId="0" borderId="0" xfId="2" quotePrefix="1" applyNumberFormat="1" applyFont="1" applyAlignment="1"/>
    <xf numFmtId="0" fontId="2" fillId="0" borderId="0" xfId="2" applyBorder="1" applyAlignment="1">
      <alignment horizontal="center" vertical="center"/>
    </xf>
    <xf numFmtId="0" fontId="9" fillId="0" borderId="0" xfId="2" applyFont="1" applyBorder="1" applyAlignment="1">
      <alignment horizontal="center" vertical="center"/>
    </xf>
    <xf numFmtId="0" fontId="2" fillId="8" borderId="5" xfId="2" applyFill="1" applyBorder="1" applyAlignment="1">
      <alignment horizontal="center" vertical="center" shrinkToFit="1"/>
    </xf>
    <xf numFmtId="56" fontId="12" fillId="0" borderId="0" xfId="2" quotePrefix="1" applyNumberFormat="1" applyFont="1">
      <alignment vertical="center"/>
    </xf>
    <xf numFmtId="56" fontId="2" fillId="0" borderId="0" xfId="2" quotePrefix="1" applyNumberFormat="1" applyBorder="1">
      <alignment vertical="center"/>
    </xf>
    <xf numFmtId="0" fontId="4" fillId="0" borderId="0" xfId="2" applyFont="1" applyBorder="1" applyAlignment="1">
      <alignment horizontal="right" vertical="center"/>
    </xf>
    <xf numFmtId="56" fontId="2" fillId="0" borderId="0" xfId="2" quotePrefix="1" applyNumberFormat="1" applyFill="1" applyBorder="1" applyAlignment="1">
      <alignment horizontal="center" vertical="center" shrinkToFit="1"/>
    </xf>
    <xf numFmtId="177" fontId="16" fillId="0" borderId="0" xfId="2" quotePrefix="1" applyNumberFormat="1" applyFont="1" applyFill="1" applyBorder="1" applyAlignment="1">
      <alignment horizontal="center" vertical="center" shrinkToFit="1"/>
    </xf>
    <xf numFmtId="177" fontId="15" fillId="0" borderId="0" xfId="2" quotePrefix="1" applyNumberFormat="1" applyFont="1" applyFill="1" applyBorder="1" applyAlignment="1">
      <alignment horizontal="center" vertical="center" shrinkToFit="1"/>
    </xf>
    <xf numFmtId="0" fontId="16" fillId="0" borderId="0" xfId="2" quotePrefix="1" applyNumberFormat="1" applyFont="1" applyFill="1" applyBorder="1" applyAlignment="1">
      <alignment horizontal="center" vertical="center" shrinkToFit="1"/>
    </xf>
    <xf numFmtId="56" fontId="2" fillId="0" borderId="0" xfId="2" quotePrefix="1" applyNumberFormat="1" applyFill="1" applyBorder="1" applyAlignment="1">
      <alignment vertical="center" shrinkToFit="1"/>
    </xf>
    <xf numFmtId="0" fontId="2" fillId="0" borderId="0" xfId="2" applyFont="1" applyFill="1" applyBorder="1" applyAlignment="1" applyProtection="1">
      <alignment shrinkToFit="1"/>
    </xf>
    <xf numFmtId="0" fontId="15" fillId="0" borderId="0" xfId="2" quotePrefix="1" applyNumberFormat="1" applyFont="1" applyFill="1" applyBorder="1" applyAlignment="1">
      <alignment horizontal="center" vertical="center" shrinkToFit="1"/>
    </xf>
    <xf numFmtId="0" fontId="12" fillId="0" borderId="0" xfId="2" applyFont="1" applyAlignment="1">
      <alignment horizontal="left"/>
    </xf>
    <xf numFmtId="0" fontId="23" fillId="0" borderId="0" xfId="2" applyFont="1" applyAlignment="1"/>
    <xf numFmtId="0" fontId="23" fillId="0" borderId="0" xfId="2" applyFont="1" applyAlignment="1">
      <alignment horizontal="right"/>
    </xf>
    <xf numFmtId="0" fontId="23" fillId="0" borderId="0" xfId="2" applyFont="1" applyBorder="1" applyAlignment="1">
      <alignment horizontal="right"/>
    </xf>
    <xf numFmtId="0" fontId="27" fillId="0" borderId="0" xfId="2" applyFont="1" applyBorder="1" applyAlignment="1">
      <alignment horizontal="center" vertical="center"/>
    </xf>
    <xf numFmtId="0" fontId="23" fillId="0" borderId="0" xfId="2" applyFont="1" applyFill="1" applyBorder="1" applyAlignment="1">
      <alignment horizontal="center" vertical="center"/>
    </xf>
    <xf numFmtId="0" fontId="23" fillId="0" borderId="0" xfId="2" applyFont="1">
      <alignment vertical="center"/>
    </xf>
    <xf numFmtId="178" fontId="19" fillId="0" borderId="0" xfId="5" applyNumberFormat="1" applyFont="1" applyFill="1" applyBorder="1" applyAlignment="1" applyProtection="1">
      <alignment horizontal="center" vertical="center" shrinkToFit="1"/>
    </xf>
    <xf numFmtId="0" fontId="2" fillId="0" borderId="0" xfId="2" applyFill="1" applyBorder="1" applyAlignment="1">
      <alignment horizontal="center" vertical="center" wrapText="1"/>
    </xf>
    <xf numFmtId="0" fontId="28" fillId="0" borderId="0" xfId="2" quotePrefix="1" applyNumberFormat="1" applyFont="1" applyFill="1" applyBorder="1" applyAlignment="1">
      <alignment horizontal="center" vertical="center" shrinkToFit="1"/>
    </xf>
    <xf numFmtId="178" fontId="28" fillId="0" borderId="0" xfId="2" quotePrefix="1" applyNumberFormat="1" applyFont="1" applyFill="1" applyBorder="1" applyAlignment="1">
      <alignment horizontal="center" vertical="center" shrinkToFit="1"/>
    </xf>
    <xf numFmtId="0" fontId="2" fillId="0" borderId="3" xfId="2" applyBorder="1" applyAlignment="1">
      <alignment horizontal="center" vertical="center" shrinkToFit="1"/>
    </xf>
    <xf numFmtId="0" fontId="32" fillId="0" borderId="0" xfId="0" applyFont="1">
      <alignment vertical="center"/>
    </xf>
    <xf numFmtId="0" fontId="4" fillId="6" borderId="2" xfId="2" applyFont="1" applyFill="1" applyBorder="1" applyAlignment="1">
      <alignment horizontal="center" vertical="center"/>
    </xf>
    <xf numFmtId="177" fontId="20" fillId="8" borderId="28" xfId="2" quotePrefix="1" applyNumberFormat="1" applyFont="1" applyFill="1" applyBorder="1" applyAlignment="1">
      <alignment horizontal="center" vertical="center" shrinkToFit="1"/>
    </xf>
    <xf numFmtId="177" fontId="20" fillId="8" borderId="29" xfId="2" quotePrefix="1" applyNumberFormat="1" applyFont="1" applyFill="1" applyBorder="1" applyAlignment="1">
      <alignment horizontal="center" vertical="center" shrinkToFit="1"/>
    </xf>
    <xf numFmtId="0" fontId="4" fillId="8" borderId="5" xfId="2" applyFont="1" applyFill="1" applyBorder="1" applyAlignment="1">
      <alignment horizontal="center" vertical="center" shrinkToFit="1"/>
    </xf>
    <xf numFmtId="180" fontId="4" fillId="6" borderId="5" xfId="2" quotePrefix="1" applyNumberFormat="1" applyFont="1" applyFill="1" applyBorder="1" applyAlignment="1">
      <alignment vertical="center" shrinkToFit="1"/>
    </xf>
    <xf numFmtId="0" fontId="4" fillId="8" borderId="5" xfId="2" applyFont="1" applyFill="1" applyBorder="1" applyAlignment="1">
      <alignment horizontal="center" vertical="center" wrapText="1"/>
    </xf>
    <xf numFmtId="177" fontId="20" fillId="8" borderId="5" xfId="2" quotePrefix="1" applyNumberFormat="1" applyFont="1" applyFill="1" applyBorder="1" applyAlignment="1">
      <alignment horizontal="center" vertical="center" shrinkToFit="1"/>
    </xf>
    <xf numFmtId="0" fontId="0" fillId="0" borderId="5" xfId="0" applyBorder="1" applyAlignment="1">
      <alignment horizontal="center" vertical="center"/>
    </xf>
    <xf numFmtId="0" fontId="0" fillId="0" borderId="5" xfId="0" applyFill="1" applyBorder="1" applyAlignment="1">
      <alignment horizontal="center" vertical="center"/>
    </xf>
    <xf numFmtId="0" fontId="4" fillId="0" borderId="0" xfId="0" applyFont="1">
      <alignment vertical="center"/>
    </xf>
    <xf numFmtId="0" fontId="2" fillId="0" borderId="0" xfId="2" applyFill="1" applyBorder="1" applyAlignment="1">
      <alignment vertical="center"/>
    </xf>
    <xf numFmtId="177" fontId="16" fillId="0" borderId="0" xfId="2" quotePrefix="1" applyNumberFormat="1" applyFont="1" applyFill="1" applyBorder="1" applyAlignment="1">
      <alignment vertical="center" shrinkToFit="1"/>
    </xf>
    <xf numFmtId="0" fontId="2" fillId="0" borderId="0" xfId="2" applyFill="1" applyBorder="1" applyAlignment="1">
      <alignment vertical="center" wrapText="1"/>
    </xf>
    <xf numFmtId="0" fontId="16" fillId="0" borderId="0" xfId="2" quotePrefix="1" applyNumberFormat="1" applyFont="1" applyFill="1" applyBorder="1" applyAlignment="1">
      <alignment vertical="center" shrinkToFit="1"/>
    </xf>
    <xf numFmtId="0" fontId="29" fillId="0" borderId="0" xfId="2" quotePrefix="1" applyNumberFormat="1" applyFont="1" applyFill="1" applyBorder="1" applyAlignment="1">
      <alignment vertical="center" shrinkToFit="1"/>
    </xf>
    <xf numFmtId="0" fontId="26" fillId="5" borderId="3" xfId="2" applyFont="1" applyFill="1" applyBorder="1" applyAlignment="1" applyProtection="1">
      <alignment horizontal="center" vertical="center" shrinkToFit="1"/>
      <protection locked="0" hidden="1"/>
    </xf>
    <xf numFmtId="0" fontId="9" fillId="0" borderId="3" xfId="2" applyFont="1" applyFill="1" applyBorder="1" applyAlignment="1" applyProtection="1">
      <alignment horizontal="center" vertical="center" shrinkToFit="1"/>
      <protection hidden="1"/>
    </xf>
    <xf numFmtId="0" fontId="0" fillId="0" borderId="5" xfId="0" applyBorder="1" applyAlignment="1" applyProtection="1">
      <alignment horizontal="center" vertical="center"/>
      <protection locked="0" hidden="1"/>
    </xf>
    <xf numFmtId="0" fontId="2" fillId="0" borderId="5" xfId="2" applyFill="1" applyBorder="1" applyAlignment="1" applyProtection="1">
      <alignment horizontal="center" vertical="center" shrinkToFit="1"/>
      <protection locked="0" hidden="1"/>
    </xf>
    <xf numFmtId="0" fontId="12" fillId="0" borderId="3" xfId="2" applyFont="1" applyBorder="1" applyAlignment="1" applyProtection="1">
      <alignment horizontal="center" vertical="center" shrinkToFit="1"/>
    </xf>
    <xf numFmtId="0" fontId="30" fillId="0" borderId="3" xfId="2" applyFont="1" applyBorder="1" applyAlignment="1" applyProtection="1">
      <alignment horizontal="center" vertical="center" shrinkToFit="1"/>
    </xf>
    <xf numFmtId="0" fontId="9" fillId="0" borderId="0" xfId="2" applyFont="1" applyFill="1" applyBorder="1" applyAlignment="1" applyProtection="1">
      <alignment vertical="center"/>
    </xf>
    <xf numFmtId="0" fontId="21" fillId="0" borderId="0" xfId="2" applyFont="1" applyFill="1" applyBorder="1" applyAlignment="1" applyProtection="1">
      <alignment horizontal="left" vertical="center" wrapText="1"/>
    </xf>
    <xf numFmtId="0" fontId="2" fillId="0" borderId="0" xfId="2" applyProtection="1">
      <alignment vertical="center"/>
    </xf>
    <xf numFmtId="0" fontId="4" fillId="5" borderId="2" xfId="2" applyFont="1" applyFill="1" applyBorder="1" applyAlignment="1">
      <alignment vertical="center" shrinkToFit="1"/>
    </xf>
    <xf numFmtId="0" fontId="4" fillId="5" borderId="3" xfId="2" applyFont="1" applyFill="1" applyBorder="1" applyAlignment="1">
      <alignment vertical="center" shrinkToFit="1"/>
    </xf>
    <xf numFmtId="0" fontId="4" fillId="5" borderId="4" xfId="2" applyFont="1" applyFill="1" applyBorder="1" applyAlignment="1">
      <alignment vertical="center" shrinkToFit="1"/>
    </xf>
    <xf numFmtId="0" fontId="34" fillId="10" borderId="2" xfId="2" applyFont="1" applyFill="1" applyBorder="1" applyAlignment="1">
      <alignment vertical="center"/>
    </xf>
    <xf numFmtId="0" fontId="34" fillId="10" borderId="3" xfId="2" applyFont="1" applyFill="1" applyBorder="1" applyAlignment="1">
      <alignment vertical="center"/>
    </xf>
    <xf numFmtId="0" fontId="34" fillId="10" borderId="4" xfId="2" applyFont="1" applyFill="1" applyBorder="1" applyAlignment="1">
      <alignment vertical="center"/>
    </xf>
    <xf numFmtId="0" fontId="2" fillId="0" borderId="3" xfId="2" applyFill="1" applyBorder="1" applyAlignment="1">
      <alignment horizontal="center" vertical="center" shrinkToFit="1"/>
    </xf>
    <xf numFmtId="0" fontId="0" fillId="0" borderId="4" xfId="0" applyFill="1"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2" xfId="0" applyFill="1" applyBorder="1" applyAlignment="1">
      <alignment horizontal="left" vertical="center"/>
    </xf>
    <xf numFmtId="0" fontId="0" fillId="0" borderId="2" xfId="0" applyFill="1" applyBorder="1">
      <alignment vertical="center"/>
    </xf>
    <xf numFmtId="0" fontId="0" fillId="8" borderId="2" xfId="0" applyFill="1" applyBorder="1" applyAlignment="1">
      <alignment horizontal="centerContinuous" vertical="center"/>
    </xf>
    <xf numFmtId="0" fontId="0" fillId="8" borderId="3" xfId="0" applyFill="1" applyBorder="1" applyAlignment="1">
      <alignment horizontal="centerContinuous" vertical="center"/>
    </xf>
    <xf numFmtId="0" fontId="0" fillId="8" borderId="4" xfId="0" applyFill="1" applyBorder="1" applyAlignment="1">
      <alignment horizontal="centerContinuous" vertical="center"/>
    </xf>
    <xf numFmtId="56" fontId="2" fillId="8" borderId="5" xfId="2" quotePrefix="1" applyNumberFormat="1" applyFill="1" applyBorder="1" applyAlignment="1">
      <alignment vertical="center" shrinkToFit="1"/>
    </xf>
    <xf numFmtId="0" fontId="0" fillId="8" borderId="5" xfId="0" applyFill="1" applyBorder="1" applyAlignment="1">
      <alignment horizontal="center" vertical="center" shrinkToFit="1"/>
    </xf>
    <xf numFmtId="0" fontId="0" fillId="8" borderId="5" xfId="0" applyFill="1" applyBorder="1">
      <alignment vertical="center"/>
    </xf>
    <xf numFmtId="0" fontId="0" fillId="8" borderId="5" xfId="0" applyNumberFormat="1" applyFill="1" applyBorder="1" applyAlignment="1">
      <alignment horizontal="center" vertical="center"/>
    </xf>
    <xf numFmtId="0" fontId="4" fillId="0" borderId="0" xfId="2" applyNumberFormat="1" applyFont="1">
      <alignment vertical="center"/>
    </xf>
    <xf numFmtId="0" fontId="32" fillId="0" borderId="0" xfId="0" applyNumberFormat="1" applyFont="1">
      <alignment vertical="center"/>
    </xf>
    <xf numFmtId="0" fontId="4" fillId="0" borderId="0" xfId="2" applyNumberFormat="1" applyFont="1" applyAlignment="1">
      <alignment horizontal="right" vertical="center"/>
    </xf>
    <xf numFmtId="0" fontId="20" fillId="0" borderId="0" xfId="2" quotePrefix="1" applyNumberFormat="1" applyFont="1" applyFill="1" applyBorder="1" applyAlignment="1">
      <alignment vertical="center" shrinkToFit="1"/>
    </xf>
    <xf numFmtId="0" fontId="24" fillId="0" borderId="0" xfId="2" applyFont="1" applyAlignment="1">
      <alignment horizontal="center" vertical="center" wrapText="1"/>
    </xf>
    <xf numFmtId="0" fontId="2" fillId="0" borderId="0" xfId="2" applyFont="1">
      <alignment vertical="center"/>
    </xf>
    <xf numFmtId="0" fontId="2" fillId="0" borderId="0" xfId="2" applyFont="1" applyFill="1">
      <alignment vertical="center"/>
    </xf>
    <xf numFmtId="0" fontId="8" fillId="0" borderId="0" xfId="2" applyFont="1" applyFill="1" applyAlignment="1">
      <alignment horizontal="center" vertical="center"/>
    </xf>
    <xf numFmtId="0" fontId="2" fillId="0" borderId="0" xfId="2" applyFont="1" applyAlignment="1">
      <alignment horizontal="right" vertical="center"/>
    </xf>
    <xf numFmtId="0" fontId="23" fillId="0" borderId="42" xfId="2" applyFont="1" applyBorder="1" applyAlignment="1">
      <alignment horizontal="justify" vertical="center" wrapText="1"/>
    </xf>
    <xf numFmtId="0" fontId="23" fillId="0" borderId="45" xfId="2" applyFont="1" applyBorder="1" applyAlignment="1">
      <alignment horizontal="justify" vertical="center" wrapText="1"/>
    </xf>
    <xf numFmtId="0" fontId="13" fillId="0" borderId="46" xfId="2" applyFont="1" applyBorder="1" applyAlignment="1">
      <alignment horizontal="center" vertical="center" wrapText="1"/>
    </xf>
    <xf numFmtId="0" fontId="13" fillId="0" borderId="47" xfId="2" applyFont="1" applyBorder="1" applyAlignment="1">
      <alignment horizontal="justify" vertical="center" wrapText="1"/>
    </xf>
    <xf numFmtId="0" fontId="13" fillId="0" borderId="48" xfId="2" applyFont="1" applyBorder="1" applyAlignment="1">
      <alignment horizontal="justify" vertical="center" wrapText="1"/>
    </xf>
    <xf numFmtId="0" fontId="13" fillId="0" borderId="51" xfId="2" applyFont="1" applyBorder="1" applyAlignment="1">
      <alignment horizontal="justify" vertical="center" wrapText="1"/>
    </xf>
    <xf numFmtId="0" fontId="13" fillId="0" borderId="53" xfId="2" applyFont="1" applyBorder="1" applyAlignment="1">
      <alignment horizontal="justify" vertical="center" wrapText="1"/>
    </xf>
    <xf numFmtId="0" fontId="13" fillId="0" borderId="54" xfId="2" applyFont="1" applyBorder="1" applyAlignment="1">
      <alignment horizontal="justify" vertical="center" wrapText="1"/>
    </xf>
    <xf numFmtId="0" fontId="13" fillId="0" borderId="49" xfId="2" applyFont="1" applyBorder="1" applyAlignment="1">
      <alignment horizontal="justify" vertical="center" wrapText="1"/>
    </xf>
    <xf numFmtId="0" fontId="38" fillId="0" borderId="42" xfId="2" applyFont="1" applyBorder="1" applyAlignment="1">
      <alignment horizontal="justify" vertical="center" wrapText="1"/>
    </xf>
    <xf numFmtId="0" fontId="13" fillId="0" borderId="45" xfId="2" applyFont="1" applyBorder="1" applyAlignment="1">
      <alignment horizontal="justify" vertical="center" wrapText="1"/>
    </xf>
    <xf numFmtId="0" fontId="42" fillId="0" borderId="0" xfId="2" applyFont="1" applyAlignment="1"/>
    <xf numFmtId="0" fontId="8" fillId="0" borderId="0" xfId="2" applyFont="1" applyAlignment="1">
      <alignment horizontal="center" vertical="center"/>
    </xf>
    <xf numFmtId="0" fontId="12" fillId="0" borderId="0" xfId="2" applyFont="1" applyFill="1" applyBorder="1" applyAlignment="1">
      <alignment horizontal="left" vertical="center"/>
    </xf>
    <xf numFmtId="0" fontId="27" fillId="0" borderId="28" xfId="2" applyFont="1" applyFill="1" applyBorder="1" applyAlignment="1">
      <alignment horizontal="center" vertical="center"/>
    </xf>
    <xf numFmtId="0" fontId="27" fillId="0" borderId="10" xfId="2" applyFont="1" applyFill="1" applyBorder="1" applyAlignment="1">
      <alignment horizontal="center" vertical="center"/>
    </xf>
    <xf numFmtId="0" fontId="2" fillId="0" borderId="0" xfId="2" applyFill="1" applyBorder="1">
      <alignment vertical="center"/>
    </xf>
    <xf numFmtId="0" fontId="27" fillId="0" borderId="36" xfId="2" applyFont="1" applyFill="1" applyBorder="1" applyAlignment="1">
      <alignment horizontal="center" vertical="center"/>
    </xf>
    <xf numFmtId="0" fontId="27" fillId="0" borderId="38" xfId="2" applyFont="1" applyFill="1" applyBorder="1" applyAlignment="1">
      <alignment horizontal="center" vertical="center"/>
    </xf>
    <xf numFmtId="56" fontId="12" fillId="0" borderId="0" xfId="2" applyNumberFormat="1" applyFont="1" applyFill="1" applyBorder="1">
      <alignment vertical="center"/>
    </xf>
    <xf numFmtId="56" fontId="12" fillId="0" borderId="0" xfId="2" quotePrefix="1" applyNumberFormat="1" applyFont="1" applyFill="1" applyBorder="1">
      <alignment vertical="center"/>
    </xf>
    <xf numFmtId="0" fontId="27" fillId="0" borderId="57" xfId="2" applyFont="1" applyFill="1" applyBorder="1" applyAlignment="1">
      <alignment horizontal="center" vertical="center"/>
    </xf>
    <xf numFmtId="0" fontId="2" fillId="0" borderId="0" xfId="2" applyFill="1" applyBorder="1" applyAlignment="1">
      <alignment horizontal="left" vertical="center"/>
    </xf>
    <xf numFmtId="0" fontId="4" fillId="0" borderId="0" xfId="2" applyNumberFormat="1" applyFont="1" applyAlignment="1">
      <alignment horizontal="center" vertical="center"/>
    </xf>
    <xf numFmtId="0" fontId="34" fillId="10" borderId="3" xfId="2" applyFont="1" applyFill="1" applyBorder="1" applyAlignment="1">
      <alignment horizontal="center" vertical="center"/>
    </xf>
    <xf numFmtId="0" fontId="32" fillId="0" borderId="0" xfId="0" applyFont="1" applyAlignment="1">
      <alignment horizontal="center" vertical="center"/>
    </xf>
    <xf numFmtId="0" fontId="12" fillId="0" borderId="37" xfId="2" applyFont="1" applyFill="1" applyBorder="1" applyAlignment="1">
      <alignment horizontal="center" vertical="center"/>
    </xf>
    <xf numFmtId="0" fontId="12" fillId="0" borderId="39" xfId="2" applyFont="1" applyFill="1" applyBorder="1" applyAlignment="1">
      <alignment horizontal="center" vertical="center"/>
    </xf>
    <xf numFmtId="0" fontId="12" fillId="0" borderId="58" xfId="2" applyFont="1" applyFill="1" applyBorder="1" applyAlignment="1">
      <alignment horizontal="center" vertical="center"/>
    </xf>
    <xf numFmtId="0" fontId="2" fillId="0" borderId="0" xfId="2" applyFont="1" applyFill="1" applyBorder="1" applyAlignment="1">
      <alignment horizontal="left" vertical="center"/>
    </xf>
    <xf numFmtId="0" fontId="48" fillId="0" borderId="0" xfId="14">
      <alignment vertical="center"/>
    </xf>
    <xf numFmtId="0" fontId="50" fillId="0" borderId="15" xfId="14" applyFont="1" applyBorder="1" applyAlignment="1">
      <alignment horizontal="left" vertical="center" wrapText="1"/>
    </xf>
    <xf numFmtId="0" fontId="50" fillId="0" borderId="1" xfId="14" applyFont="1" applyBorder="1" applyAlignment="1">
      <alignment horizontal="left" vertical="center" wrapText="1"/>
    </xf>
    <xf numFmtId="0" fontId="50" fillId="0" borderId="0" xfId="14" applyFont="1" applyAlignment="1">
      <alignment horizontal="left" vertical="center" wrapText="1"/>
    </xf>
    <xf numFmtId="0" fontId="50" fillId="0" borderId="59" xfId="14" applyFont="1" applyBorder="1" applyAlignment="1">
      <alignment horizontal="left" vertical="center" wrapText="1"/>
    </xf>
    <xf numFmtId="0" fontId="51" fillId="0" borderId="1" xfId="14" applyFont="1" applyBorder="1" applyAlignment="1">
      <alignment horizontal="left" vertical="center" wrapText="1"/>
    </xf>
    <xf numFmtId="0" fontId="50" fillId="0" borderId="5" xfId="14" applyFont="1" applyBorder="1" applyAlignment="1">
      <alignment horizontal="center" vertical="center"/>
    </xf>
    <xf numFmtId="0" fontId="48" fillId="0" borderId="3" xfId="14" applyBorder="1" applyAlignment="1">
      <alignment horizontal="center" vertical="center"/>
    </xf>
    <xf numFmtId="0" fontId="49" fillId="0" borderId="3" xfId="14" applyFont="1" applyBorder="1" applyAlignment="1">
      <alignment horizontal="center" vertical="center"/>
    </xf>
    <xf numFmtId="0" fontId="48" fillId="0" borderId="8" xfId="14" applyBorder="1" applyAlignment="1">
      <alignment horizontal="center" vertical="center"/>
    </xf>
    <xf numFmtId="0" fontId="48" fillId="0" borderId="7" xfId="14" applyBorder="1">
      <alignment vertical="center"/>
    </xf>
    <xf numFmtId="0" fontId="55" fillId="0" borderId="9" xfId="14" applyFont="1" applyBorder="1" applyAlignment="1">
      <alignment horizontal="center" vertical="center"/>
    </xf>
    <xf numFmtId="0" fontId="55" fillId="0" borderId="8" xfId="14" applyFont="1" applyBorder="1" applyAlignment="1">
      <alignment horizontal="center" vertical="center"/>
    </xf>
    <xf numFmtId="0" fontId="55" fillId="0" borderId="7" xfId="14" applyFont="1" applyBorder="1" applyAlignment="1">
      <alignment horizontal="center" vertical="center"/>
    </xf>
    <xf numFmtId="0" fontId="50" fillId="0" borderId="0" xfId="14" applyFont="1" applyAlignment="1">
      <alignment horizontal="center" vertical="center"/>
    </xf>
    <xf numFmtId="0" fontId="50" fillId="0" borderId="8" xfId="14" applyFont="1" applyBorder="1" applyAlignment="1">
      <alignment horizontal="center" vertical="center"/>
    </xf>
    <xf numFmtId="0" fontId="58" fillId="0" borderId="0" xfId="14" applyFont="1" applyAlignment="1">
      <alignment horizontal="center" vertical="center"/>
    </xf>
    <xf numFmtId="0" fontId="61" fillId="0" borderId="0" xfId="14" applyFont="1">
      <alignment vertical="center"/>
    </xf>
    <xf numFmtId="0" fontId="62" fillId="0" borderId="0" xfId="14" applyFont="1">
      <alignment vertical="center"/>
    </xf>
    <xf numFmtId="0" fontId="61" fillId="0" borderId="82" xfId="14" applyFont="1" applyBorder="1">
      <alignment vertical="center"/>
    </xf>
    <xf numFmtId="0" fontId="61" fillId="0" borderId="0" xfId="14" applyFont="1" applyAlignment="1">
      <alignment horizontal="left" vertical="center"/>
    </xf>
    <xf numFmtId="0" fontId="61" fillId="0" borderId="0" xfId="14" applyFont="1" applyAlignment="1">
      <alignment horizontal="center" vertical="center"/>
    </xf>
    <xf numFmtId="0" fontId="64" fillId="0" borderId="7" xfId="14" applyFont="1" applyBorder="1" applyAlignment="1">
      <alignment vertical="center"/>
    </xf>
    <xf numFmtId="0" fontId="2" fillId="0" borderId="0" xfId="2" applyFont="1" applyFill="1" applyAlignment="1">
      <alignment horizontal="center" vertical="center"/>
    </xf>
    <xf numFmtId="0" fontId="2" fillId="15" borderId="0" xfId="2" applyFont="1" applyFill="1">
      <alignment vertical="center"/>
    </xf>
    <xf numFmtId="0" fontId="24" fillId="15" borderId="0" xfId="2" applyFont="1" applyFill="1" applyAlignment="1">
      <alignment horizontal="center" vertical="center" wrapText="1"/>
    </xf>
    <xf numFmtId="0" fontId="2" fillId="15" borderId="0" xfId="2" applyFill="1">
      <alignment vertical="center"/>
    </xf>
    <xf numFmtId="0" fontId="8" fillId="15" borderId="0" xfId="2" applyFont="1" applyFill="1" applyAlignment="1">
      <alignment vertical="center"/>
    </xf>
    <xf numFmtId="0" fontId="6" fillId="15" borderId="0" xfId="2" applyFont="1" applyFill="1" applyAlignment="1">
      <alignment horizontal="center" vertical="center"/>
    </xf>
    <xf numFmtId="0" fontId="13" fillId="0" borderId="49" xfId="2" applyFont="1" applyBorder="1" applyAlignment="1">
      <alignment horizontal="center" vertical="center" wrapText="1"/>
    </xf>
    <xf numFmtId="0" fontId="13" fillId="0" borderId="48" xfId="2" applyFont="1" applyBorder="1" applyAlignment="1">
      <alignment horizontal="center" vertical="center" wrapText="1"/>
    </xf>
    <xf numFmtId="0" fontId="13" fillId="0" borderId="50" xfId="2" applyFont="1" applyBorder="1" applyAlignment="1">
      <alignment horizontal="center" vertical="center" wrapText="1"/>
    </xf>
    <xf numFmtId="0" fontId="13" fillId="0" borderId="52" xfId="2" applyFont="1" applyBorder="1" applyAlignment="1">
      <alignment horizontal="center" vertical="center" wrapText="1"/>
    </xf>
    <xf numFmtId="0" fontId="6" fillId="15" borderId="0" xfId="2" applyFont="1" applyFill="1" applyAlignment="1">
      <alignment horizontal="center" shrinkToFit="1"/>
    </xf>
    <xf numFmtId="0" fontId="6" fillId="15" borderId="0" xfId="2" applyFont="1" applyFill="1" applyAlignment="1">
      <alignment horizontal="center" vertical="top"/>
    </xf>
    <xf numFmtId="0" fontId="13" fillId="0" borderId="40" xfId="2" applyFont="1" applyBorder="1" applyAlignment="1">
      <alignment horizontal="center" vertical="center" wrapText="1"/>
    </xf>
    <xf numFmtId="0" fontId="13" fillId="0" borderId="43" xfId="2" applyFont="1" applyBorder="1" applyAlignment="1">
      <alignment horizontal="center" vertical="center" wrapText="1"/>
    </xf>
    <xf numFmtId="0" fontId="13" fillId="0" borderId="41"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47" xfId="2" applyFont="1" applyBorder="1" applyAlignment="1">
      <alignment horizontal="center" vertical="center" wrapText="1"/>
    </xf>
    <xf numFmtId="0" fontId="24" fillId="15" borderId="0" xfId="2" applyFont="1" applyFill="1" applyAlignment="1">
      <alignment horizontal="center" vertical="center" wrapText="1"/>
    </xf>
    <xf numFmtId="0" fontId="13" fillId="0" borderId="55" xfId="2" applyFont="1" applyBorder="1" applyAlignment="1">
      <alignment horizontal="center" vertical="center" wrapText="1"/>
    </xf>
    <xf numFmtId="0" fontId="22" fillId="0" borderId="5" xfId="2" applyFont="1" applyFill="1" applyBorder="1" applyAlignment="1" applyProtection="1">
      <alignment horizontal="center" vertical="center" shrinkToFit="1"/>
      <protection locked="0"/>
    </xf>
    <xf numFmtId="177" fontId="16" fillId="0" borderId="0" xfId="2" quotePrefix="1" applyNumberFormat="1" applyFont="1" applyFill="1" applyBorder="1" applyAlignment="1" applyProtection="1">
      <alignment horizontal="center" vertical="center" shrinkToFit="1"/>
    </xf>
    <xf numFmtId="0" fontId="28" fillId="0" borderId="0" xfId="2" quotePrefix="1" applyNumberFormat="1" applyFont="1" applyFill="1" applyBorder="1" applyAlignment="1" applyProtection="1">
      <alignment horizontal="center" vertical="center" shrinkToFit="1"/>
    </xf>
    <xf numFmtId="0" fontId="2" fillId="5" borderId="2" xfId="2" applyFill="1" applyBorder="1" applyAlignment="1">
      <alignment horizontal="center" vertical="center" shrinkToFit="1"/>
    </xf>
    <xf numFmtId="0" fontId="2" fillId="5" borderId="3" xfId="2" applyFill="1" applyBorder="1" applyAlignment="1">
      <alignment horizontal="center" vertical="center" shrinkToFit="1"/>
    </xf>
    <xf numFmtId="0" fontId="2" fillId="5" borderId="4" xfId="2" applyFill="1" applyBorder="1" applyAlignment="1">
      <alignment horizontal="center" vertical="center" shrinkToFit="1"/>
    </xf>
    <xf numFmtId="0" fontId="11" fillId="0" borderId="2" xfId="2" applyNumberFormat="1" applyFont="1" applyBorder="1" applyAlignment="1" applyProtection="1">
      <alignment horizontal="center" vertical="center" shrinkToFit="1"/>
      <protection locked="0" hidden="1"/>
    </xf>
    <xf numFmtId="0" fontId="11" fillId="0" borderId="3" xfId="2" applyNumberFormat="1" applyFont="1" applyBorder="1" applyAlignment="1" applyProtection="1">
      <alignment horizontal="center" vertical="center" shrinkToFit="1"/>
      <protection locked="0" hidden="1"/>
    </xf>
    <xf numFmtId="0" fontId="11" fillId="0" borderId="4" xfId="2" applyNumberFormat="1" applyFont="1" applyBorder="1" applyAlignment="1" applyProtection="1">
      <alignment horizontal="center" vertical="center" shrinkToFit="1"/>
      <protection locked="0" hidden="1"/>
    </xf>
    <xf numFmtId="0" fontId="11" fillId="0" borderId="3" xfId="2" applyNumberFormat="1" applyFont="1" applyFill="1" applyBorder="1" applyAlignment="1" applyProtection="1">
      <alignment horizontal="center" vertical="center" shrinkToFit="1"/>
      <protection locked="0" hidden="1"/>
    </xf>
    <xf numFmtId="0" fontId="11" fillId="0" borderId="4" xfId="2" applyNumberFormat="1" applyFont="1" applyFill="1" applyBorder="1" applyAlignment="1" applyProtection="1">
      <alignment horizontal="center" vertical="center" shrinkToFit="1"/>
      <protection locked="0" hidden="1"/>
    </xf>
    <xf numFmtId="0" fontId="4" fillId="5" borderId="5" xfId="2" applyFont="1" applyFill="1" applyBorder="1" applyAlignment="1">
      <alignment horizontal="center" vertical="center" wrapText="1" shrinkToFit="1"/>
    </xf>
    <xf numFmtId="0" fontId="14" fillId="0" borderId="11" xfId="2" applyFont="1" applyBorder="1" applyAlignment="1" applyProtection="1">
      <alignment horizontal="center" vertical="center" shrinkToFit="1"/>
      <protection locked="0" hidden="1"/>
    </xf>
    <xf numFmtId="0" fontId="2" fillId="5" borderId="12" xfId="2" applyFill="1" applyBorder="1" applyAlignment="1">
      <alignment horizontal="center" vertical="center" shrinkToFit="1"/>
    </xf>
    <xf numFmtId="0" fontId="14" fillId="0" borderId="12" xfId="2" applyFont="1" applyBorder="1" applyAlignment="1" applyProtection="1">
      <alignment horizontal="center" vertical="center" shrinkToFit="1"/>
      <protection locked="0" hidden="1"/>
    </xf>
    <xf numFmtId="177" fontId="16" fillId="8" borderId="29" xfId="2" quotePrefix="1" applyNumberFormat="1" applyFont="1" applyFill="1" applyBorder="1" applyAlignment="1">
      <alignment horizontal="center" vertical="center" shrinkToFit="1"/>
    </xf>
    <xf numFmtId="177" fontId="16" fillId="8" borderId="10" xfId="2" quotePrefix="1" applyNumberFormat="1" applyFont="1" applyFill="1" applyBorder="1" applyAlignment="1">
      <alignment horizontal="center" vertical="center" shrinkToFit="1"/>
    </xf>
    <xf numFmtId="177" fontId="16" fillId="8" borderId="28" xfId="2" quotePrefix="1" applyNumberFormat="1" applyFont="1" applyFill="1" applyBorder="1" applyAlignment="1">
      <alignment horizontal="center" vertical="center" shrinkToFit="1"/>
    </xf>
    <xf numFmtId="177" fontId="16" fillId="9" borderId="29" xfId="2" quotePrefix="1" applyNumberFormat="1" applyFont="1" applyFill="1" applyBorder="1" applyAlignment="1">
      <alignment horizontal="center" vertical="center" shrinkToFit="1"/>
    </xf>
    <xf numFmtId="177" fontId="16" fillId="9" borderId="10" xfId="2" quotePrefix="1" applyNumberFormat="1" applyFont="1" applyFill="1" applyBorder="1" applyAlignment="1">
      <alignment horizontal="center" vertical="center" shrinkToFit="1"/>
    </xf>
    <xf numFmtId="0" fontId="2" fillId="5" borderId="2" xfId="2" applyFont="1" applyFill="1" applyBorder="1" applyAlignment="1">
      <alignment horizontal="center" vertical="center" shrinkToFit="1"/>
    </xf>
    <xf numFmtId="0" fontId="2" fillId="5" borderId="3" xfId="2" applyFont="1" applyFill="1" applyBorder="1" applyAlignment="1">
      <alignment horizontal="center" vertical="center" shrinkToFit="1"/>
    </xf>
    <xf numFmtId="0" fontId="2" fillId="5" borderId="4" xfId="2" applyFont="1" applyFill="1" applyBorder="1" applyAlignment="1">
      <alignment horizontal="center" vertical="center" shrinkToFit="1"/>
    </xf>
    <xf numFmtId="0" fontId="31" fillId="0" borderId="5" xfId="2" applyFont="1" applyFill="1" applyBorder="1" applyAlignment="1" applyProtection="1">
      <alignment horizontal="center" vertical="center" shrinkToFit="1"/>
      <protection locked="0"/>
    </xf>
    <xf numFmtId="178" fontId="28" fillId="8" borderId="2" xfId="2" quotePrefix="1" applyNumberFormat="1" applyFont="1" applyFill="1" applyBorder="1" applyAlignment="1">
      <alignment horizontal="center" vertical="center" shrinkToFit="1"/>
    </xf>
    <xf numFmtId="178" fontId="28" fillId="8" borderId="3" xfId="2" quotePrefix="1" applyNumberFormat="1" applyFont="1" applyFill="1" applyBorder="1" applyAlignment="1">
      <alignment horizontal="center" vertical="center" shrinkToFit="1"/>
    </xf>
    <xf numFmtId="178" fontId="28" fillId="8" borderId="4" xfId="2" quotePrefix="1" applyNumberFormat="1" applyFont="1" applyFill="1" applyBorder="1" applyAlignment="1">
      <alignment horizontal="center" vertical="center" shrinkToFit="1"/>
    </xf>
    <xf numFmtId="178" fontId="28" fillId="0" borderId="0" xfId="2" quotePrefix="1" applyNumberFormat="1" applyFont="1" applyFill="1" applyBorder="1" applyAlignment="1" applyProtection="1">
      <alignment horizontal="center" vertical="center" shrinkToFit="1"/>
    </xf>
    <xf numFmtId="0" fontId="2" fillId="8" borderId="5" xfId="2" applyFill="1" applyBorder="1" applyAlignment="1">
      <alignment horizontal="center" vertical="center" wrapText="1"/>
    </xf>
    <xf numFmtId="0" fontId="2" fillId="8" borderId="5" xfId="2" applyFill="1" applyBorder="1" applyAlignment="1">
      <alignment horizontal="center" vertical="center"/>
    </xf>
    <xf numFmtId="0" fontId="22" fillId="0" borderId="0" xfId="2" applyFont="1" applyFill="1" applyBorder="1" applyAlignment="1" applyProtection="1">
      <alignment horizontal="center" vertical="center" shrinkToFit="1"/>
    </xf>
    <xf numFmtId="0" fontId="2" fillId="0" borderId="7" xfId="2" applyFont="1" applyFill="1" applyBorder="1" applyAlignment="1" applyProtection="1">
      <alignment horizontal="left" vertical="center" shrinkToFit="1"/>
      <protection locked="0"/>
    </xf>
    <xf numFmtId="0" fontId="2" fillId="0" borderId="8" xfId="2" applyFont="1" applyFill="1" applyBorder="1" applyAlignment="1" applyProtection="1">
      <alignment horizontal="left" vertical="center" shrinkToFit="1"/>
      <protection locked="0"/>
    </xf>
    <xf numFmtId="0" fontId="2" fillId="0" borderId="9" xfId="2" applyFont="1" applyFill="1" applyBorder="1" applyAlignment="1" applyProtection="1">
      <alignment horizontal="left" vertical="center" shrinkToFit="1"/>
      <protection locked="0"/>
    </xf>
    <xf numFmtId="56" fontId="2" fillId="8" borderId="7" xfId="2" quotePrefix="1" applyNumberFormat="1" applyFill="1" applyBorder="1" applyAlignment="1">
      <alignment horizontal="center" vertical="center" shrinkToFit="1"/>
    </xf>
    <xf numFmtId="56" fontId="2" fillId="8" borderId="8" xfId="2" quotePrefix="1" applyNumberFormat="1" applyFill="1" applyBorder="1" applyAlignment="1">
      <alignment horizontal="center" vertical="center" shrinkToFit="1"/>
    </xf>
    <xf numFmtId="56" fontId="2" fillId="8" borderId="9" xfId="2" quotePrefix="1" applyNumberFormat="1" applyFill="1" applyBorder="1" applyAlignment="1">
      <alignment horizontal="center" vertical="center" shrinkToFit="1"/>
    </xf>
    <xf numFmtId="56" fontId="2" fillId="0" borderId="0" xfId="2" quotePrefix="1" applyNumberFormat="1" applyFill="1" applyBorder="1" applyAlignment="1" applyProtection="1">
      <alignment horizontal="center" vertical="center" shrinkToFit="1"/>
    </xf>
    <xf numFmtId="0" fontId="2" fillId="5" borderId="11" xfId="2" applyFill="1" applyBorder="1" applyAlignment="1">
      <alignment horizontal="center" vertical="center" shrinkToFit="1"/>
    </xf>
    <xf numFmtId="38" fontId="2" fillId="0" borderId="1" xfId="1" applyFont="1" applyBorder="1" applyAlignment="1">
      <alignment horizontal="center"/>
    </xf>
    <xf numFmtId="38" fontId="2" fillId="0" borderId="0" xfId="1" applyFont="1" applyBorder="1" applyAlignment="1">
      <alignment horizontal="center"/>
    </xf>
    <xf numFmtId="0" fontId="2" fillId="0" borderId="5" xfId="2" applyFont="1" applyFill="1" applyBorder="1" applyAlignment="1" applyProtection="1">
      <alignment horizontal="center" vertical="center" shrinkToFit="1"/>
    </xf>
    <xf numFmtId="0" fontId="2" fillId="0" borderId="33" xfId="2" applyFont="1" applyFill="1" applyBorder="1" applyAlignment="1" applyProtection="1">
      <alignment horizontal="center" vertical="center" shrinkToFit="1"/>
    </xf>
    <xf numFmtId="0" fontId="2" fillId="0" borderId="0" xfId="2" applyFont="1" applyFill="1" applyBorder="1" applyAlignment="1" applyProtection="1">
      <alignment horizontal="center" vertical="center" shrinkToFit="1"/>
    </xf>
    <xf numFmtId="0" fontId="28" fillId="0" borderId="29" xfId="2" quotePrefix="1" applyNumberFormat="1" applyFont="1" applyFill="1" applyBorder="1" applyAlignment="1" applyProtection="1">
      <alignment horizontal="center" vertical="center" shrinkToFit="1"/>
      <protection locked="0"/>
    </xf>
    <xf numFmtId="0" fontId="28" fillId="0" borderId="10" xfId="2" quotePrefix="1" applyNumberFormat="1" applyFont="1" applyFill="1" applyBorder="1" applyAlignment="1" applyProtection="1">
      <alignment horizontal="center" vertical="center" shrinkToFit="1"/>
      <protection locked="0"/>
    </xf>
    <xf numFmtId="177" fontId="16" fillId="8" borderId="14" xfId="2" quotePrefix="1" applyNumberFormat="1" applyFont="1" applyFill="1" applyBorder="1" applyAlignment="1">
      <alignment horizontal="center" vertical="center" shrinkToFit="1"/>
    </xf>
    <xf numFmtId="177" fontId="16" fillId="8" borderId="1" xfId="2" quotePrefix="1" applyNumberFormat="1" applyFont="1" applyFill="1" applyBorder="1" applyAlignment="1">
      <alignment horizontal="center" vertical="center" shrinkToFit="1"/>
    </xf>
    <xf numFmtId="177" fontId="16" fillId="8" borderId="15" xfId="2" quotePrefix="1" applyNumberFormat="1" applyFont="1" applyFill="1" applyBorder="1" applyAlignment="1">
      <alignment horizontal="center" vertical="center" shrinkToFit="1"/>
    </xf>
    <xf numFmtId="0" fontId="28" fillId="0" borderId="31" xfId="2" quotePrefix="1" applyNumberFormat="1" applyFont="1" applyFill="1" applyBorder="1" applyAlignment="1" applyProtection="1">
      <alignment horizontal="center" vertical="center" shrinkToFit="1"/>
      <protection locked="0"/>
    </xf>
    <xf numFmtId="0" fontId="28" fillId="0" borderId="32" xfId="2" quotePrefix="1" applyNumberFormat="1" applyFont="1" applyFill="1" applyBorder="1" applyAlignment="1" applyProtection="1">
      <alignment horizontal="center" vertical="center" shrinkToFit="1"/>
      <protection locked="0"/>
    </xf>
    <xf numFmtId="0" fontId="2" fillId="0" borderId="2" xfId="2" applyFill="1" applyBorder="1" applyAlignment="1">
      <alignment horizontal="center" vertical="center" shrinkToFit="1"/>
    </xf>
    <xf numFmtId="0" fontId="2" fillId="0" borderId="3" xfId="2" applyFill="1" applyBorder="1" applyAlignment="1">
      <alignment horizontal="center" vertical="center" shrinkToFit="1"/>
    </xf>
    <xf numFmtId="0" fontId="2" fillId="0" borderId="4" xfId="2" applyFill="1" applyBorder="1" applyAlignment="1">
      <alignment horizontal="center" vertical="center" shrinkToFit="1"/>
    </xf>
    <xf numFmtId="0" fontId="2" fillId="8" borderId="33" xfId="2" applyFill="1" applyBorder="1" applyAlignment="1">
      <alignment horizontal="center" vertical="center" shrinkToFit="1"/>
    </xf>
    <xf numFmtId="0" fontId="2" fillId="8" borderId="2" xfId="2" applyFill="1" applyBorder="1" applyAlignment="1">
      <alignment horizontal="center" vertical="center" shrinkToFit="1"/>
    </xf>
    <xf numFmtId="0" fontId="2" fillId="8" borderId="3" xfId="2" applyFill="1" applyBorder="1" applyAlignment="1">
      <alignment horizontal="center" vertical="center" shrinkToFit="1"/>
    </xf>
    <xf numFmtId="0" fontId="2" fillId="8" borderId="4" xfId="2" applyFill="1" applyBorder="1" applyAlignment="1">
      <alignment horizontal="center" vertical="center" shrinkToFit="1"/>
    </xf>
    <xf numFmtId="178" fontId="8" fillId="6" borderId="5" xfId="2" applyNumberFormat="1" applyFont="1" applyFill="1" applyBorder="1" applyAlignment="1" applyProtection="1">
      <alignment horizontal="center" vertical="center" shrinkToFit="1"/>
    </xf>
    <xf numFmtId="178" fontId="8" fillId="0" borderId="0" xfId="2" applyNumberFormat="1" applyFont="1" applyFill="1" applyBorder="1" applyAlignment="1" applyProtection="1">
      <alignment horizontal="center" vertical="center" shrinkToFit="1"/>
    </xf>
    <xf numFmtId="0" fontId="28" fillId="0" borderId="28" xfId="2" quotePrefix="1" applyNumberFormat="1" applyFont="1" applyFill="1" applyBorder="1" applyAlignment="1" applyProtection="1">
      <alignment horizontal="center" vertical="center" shrinkToFit="1"/>
      <protection locked="0"/>
    </xf>
    <xf numFmtId="0" fontId="28" fillId="0" borderId="30" xfId="2" quotePrefix="1" applyNumberFormat="1" applyFont="1" applyFill="1" applyBorder="1" applyAlignment="1" applyProtection="1">
      <alignment horizontal="center" vertical="center" shrinkToFit="1"/>
      <protection locked="0"/>
    </xf>
    <xf numFmtId="0" fontId="2" fillId="8" borderId="16" xfId="2" applyFill="1" applyBorder="1" applyAlignment="1">
      <alignment horizontal="center" vertical="center"/>
    </xf>
    <xf numFmtId="0" fontId="2" fillId="8" borderId="17" xfId="2" applyFill="1" applyBorder="1" applyAlignment="1">
      <alignment horizontal="center" vertical="center"/>
    </xf>
    <xf numFmtId="0" fontId="2" fillId="8" borderId="18" xfId="2" applyFill="1" applyBorder="1" applyAlignment="1">
      <alignment horizontal="center" vertical="center"/>
    </xf>
    <xf numFmtId="0" fontId="2" fillId="8" borderId="25" xfId="2" applyFill="1" applyBorder="1" applyAlignment="1">
      <alignment horizontal="center" vertical="center"/>
    </xf>
    <xf numFmtId="0" fontId="2" fillId="8" borderId="26" xfId="2" applyFill="1" applyBorder="1" applyAlignment="1">
      <alignment horizontal="center" vertical="center"/>
    </xf>
    <xf numFmtId="0" fontId="2" fillId="8" borderId="27" xfId="2" applyFill="1" applyBorder="1" applyAlignment="1">
      <alignment horizontal="center" vertical="center"/>
    </xf>
    <xf numFmtId="0" fontId="2" fillId="8" borderId="19" xfId="2" applyFill="1" applyBorder="1" applyAlignment="1">
      <alignment horizontal="center" vertical="center"/>
    </xf>
    <xf numFmtId="0" fontId="2" fillId="8" borderId="20" xfId="2" applyFill="1" applyBorder="1" applyAlignment="1">
      <alignment horizontal="center" vertical="center"/>
    </xf>
    <xf numFmtId="0" fontId="2" fillId="8" borderId="21" xfId="2" applyFill="1" applyBorder="1" applyAlignment="1">
      <alignment horizontal="center" vertical="center"/>
    </xf>
    <xf numFmtId="0" fontId="24" fillId="0" borderId="0" xfId="2" applyFont="1" applyAlignment="1">
      <alignment horizontal="center" vertical="center" wrapText="1"/>
    </xf>
    <xf numFmtId="181" fontId="19" fillId="2" borderId="24" xfId="5" applyNumberFormat="1" applyFont="1" applyBorder="1" applyAlignment="1" applyProtection="1">
      <alignment horizontal="center" vertical="center" shrinkToFit="1"/>
    </xf>
    <xf numFmtId="0" fontId="29" fillId="0" borderId="0" xfId="2" quotePrefix="1" applyNumberFormat="1" applyFont="1" applyFill="1" applyBorder="1" applyAlignment="1" applyProtection="1">
      <alignment horizontal="center" vertical="center" shrinkToFit="1"/>
    </xf>
    <xf numFmtId="0" fontId="16" fillId="0" borderId="0" xfId="2" quotePrefix="1" applyNumberFormat="1" applyFont="1" applyFill="1" applyBorder="1" applyAlignment="1" applyProtection="1">
      <alignment horizontal="center" vertical="center" shrinkToFit="1"/>
    </xf>
    <xf numFmtId="0" fontId="17" fillId="2" borderId="22" xfId="5" applyBorder="1" applyAlignment="1" applyProtection="1">
      <alignment horizontal="center" vertical="center" shrinkToFit="1"/>
    </xf>
    <xf numFmtId="0" fontId="29" fillId="0" borderId="28" xfId="2" quotePrefix="1" applyNumberFormat="1" applyFont="1" applyFill="1" applyBorder="1" applyAlignment="1" applyProtection="1">
      <alignment horizontal="center" vertical="center" shrinkToFit="1"/>
      <protection locked="0"/>
    </xf>
    <xf numFmtId="0" fontId="29" fillId="0" borderId="29" xfId="2" quotePrefix="1" applyNumberFormat="1" applyFont="1" applyFill="1" applyBorder="1" applyAlignment="1" applyProtection="1">
      <alignment horizontal="center" vertical="center" shrinkToFit="1"/>
      <protection locked="0"/>
    </xf>
    <xf numFmtId="0" fontId="29" fillId="9" borderId="29" xfId="2" quotePrefix="1" applyNumberFormat="1" applyFont="1" applyFill="1" applyBorder="1" applyAlignment="1" applyProtection="1">
      <alignment horizontal="center" vertical="center" shrinkToFit="1"/>
      <protection locked="0"/>
    </xf>
    <xf numFmtId="0" fontId="29" fillId="9" borderId="10" xfId="2" quotePrefix="1" applyNumberFormat="1" applyFont="1" applyFill="1" applyBorder="1" applyAlignment="1" applyProtection="1">
      <alignment horizontal="center" vertical="center" shrinkToFit="1"/>
      <protection locked="0"/>
    </xf>
    <xf numFmtId="176" fontId="19" fillId="2" borderId="24" xfId="5" applyNumberFormat="1" applyFont="1" applyBorder="1" applyAlignment="1" applyProtection="1">
      <alignment horizontal="center" vertical="center" shrinkToFit="1"/>
    </xf>
    <xf numFmtId="178" fontId="0" fillId="0" borderId="5" xfId="0" applyNumberFormat="1" applyBorder="1" applyAlignment="1">
      <alignment horizontal="center" vertical="center"/>
    </xf>
    <xf numFmtId="179" fontId="19" fillId="3" borderId="24" xfId="4" applyNumberFormat="1" applyFont="1" applyBorder="1" applyAlignment="1" applyProtection="1">
      <alignment horizontal="center" vertical="center"/>
      <protection hidden="1"/>
    </xf>
    <xf numFmtId="0" fontId="17" fillId="3" borderId="23" xfId="4" applyBorder="1" applyAlignment="1" applyProtection="1">
      <alignment horizontal="center" vertical="center" shrinkToFit="1"/>
    </xf>
    <xf numFmtId="0" fontId="2" fillId="6" borderId="2" xfId="2" applyFill="1" applyBorder="1" applyAlignment="1">
      <alignment horizontal="center" vertical="center"/>
    </xf>
    <xf numFmtId="0" fontId="2" fillId="6" borderId="3" xfId="2" applyFill="1" applyBorder="1" applyAlignment="1">
      <alignment horizontal="center" vertical="center"/>
    </xf>
    <xf numFmtId="0" fontId="2" fillId="6" borderId="4" xfId="2" applyFill="1" applyBorder="1" applyAlignment="1">
      <alignment horizontal="center" vertical="center"/>
    </xf>
    <xf numFmtId="178" fontId="17" fillId="3" borderId="23" xfId="4" applyNumberFormat="1" applyBorder="1" applyAlignment="1" applyProtection="1">
      <alignment horizontal="center" vertical="center"/>
      <protection hidden="1"/>
    </xf>
    <xf numFmtId="0" fontId="17" fillId="7" borderId="22" xfId="4" applyFill="1" applyBorder="1" applyAlignment="1" applyProtection="1">
      <alignment horizontal="center" vertical="center" shrinkToFit="1"/>
    </xf>
    <xf numFmtId="0" fontId="2" fillId="6" borderId="16" xfId="2" applyFill="1" applyBorder="1" applyAlignment="1">
      <alignment horizontal="center" vertical="center"/>
    </xf>
    <xf numFmtId="0" fontId="2" fillId="6" borderId="17" xfId="2" applyFill="1" applyBorder="1" applyAlignment="1">
      <alignment horizontal="center" vertical="center"/>
    </xf>
    <xf numFmtId="0" fontId="2" fillId="6" borderId="18" xfId="2" applyFill="1" applyBorder="1" applyAlignment="1">
      <alignment horizontal="center" vertical="center"/>
    </xf>
    <xf numFmtId="0" fontId="2" fillId="6" borderId="19" xfId="2" applyFill="1" applyBorder="1" applyAlignment="1">
      <alignment horizontal="center" vertical="center"/>
    </xf>
    <xf numFmtId="0" fontId="2" fillId="6" borderId="20" xfId="2" applyFill="1" applyBorder="1" applyAlignment="1">
      <alignment horizontal="center" vertical="center"/>
    </xf>
    <xf numFmtId="0" fontId="2" fillId="6" borderId="21" xfId="2" applyFill="1" applyBorder="1" applyAlignment="1">
      <alignment horizontal="center" vertical="center"/>
    </xf>
    <xf numFmtId="56" fontId="2" fillId="6" borderId="7" xfId="2" quotePrefix="1" applyNumberFormat="1" applyFill="1" applyBorder="1" applyAlignment="1">
      <alignment horizontal="center" vertical="center" shrinkToFit="1"/>
    </xf>
    <xf numFmtId="56" fontId="2" fillId="6" borderId="8" xfId="2" quotePrefix="1" applyNumberFormat="1" applyFill="1" applyBorder="1" applyAlignment="1">
      <alignment horizontal="center" vertical="center" shrinkToFit="1"/>
    </xf>
    <xf numFmtId="56" fontId="2" fillId="6" borderId="9" xfId="2" quotePrefix="1" applyNumberFormat="1" applyFill="1" applyBorder="1" applyAlignment="1">
      <alignment horizontal="center" vertical="center" shrinkToFit="1"/>
    </xf>
    <xf numFmtId="177" fontId="16" fillId="6" borderId="14" xfId="2" quotePrefix="1" applyNumberFormat="1" applyFont="1" applyFill="1" applyBorder="1" applyAlignment="1">
      <alignment horizontal="center" vertical="center" shrinkToFit="1"/>
    </xf>
    <xf numFmtId="177" fontId="16" fillId="6" borderId="1" xfId="2" quotePrefix="1" applyNumberFormat="1" applyFont="1" applyFill="1" applyBorder="1" applyAlignment="1">
      <alignment horizontal="center" vertical="center" shrinkToFit="1"/>
    </xf>
    <xf numFmtId="177" fontId="16" fillId="6" borderId="15" xfId="2" quotePrefix="1" applyNumberFormat="1" applyFont="1" applyFill="1" applyBorder="1" applyAlignment="1">
      <alignment horizontal="center" vertical="center" shrinkToFit="1"/>
    </xf>
    <xf numFmtId="0" fontId="2" fillId="0" borderId="5" xfId="2" applyFont="1" applyBorder="1" applyAlignment="1" applyProtection="1">
      <alignment horizontal="center" vertical="center" shrinkToFit="1"/>
      <protection locked="0"/>
    </xf>
    <xf numFmtId="0" fontId="2" fillId="0" borderId="2" xfId="2" applyFont="1" applyBorder="1" applyAlignment="1" applyProtection="1">
      <alignment horizontal="center" vertical="center" shrinkToFit="1"/>
      <protection locked="0"/>
    </xf>
    <xf numFmtId="0" fontId="2" fillId="0" borderId="3" xfId="2" applyFont="1" applyBorder="1" applyAlignment="1" applyProtection="1">
      <alignment horizontal="center" vertical="center" shrinkToFit="1"/>
      <protection locked="0"/>
    </xf>
    <xf numFmtId="0" fontId="2" fillId="0" borderId="4" xfId="2" applyFont="1" applyBorder="1" applyAlignment="1" applyProtection="1">
      <alignment horizontal="center" vertical="center" shrinkToFit="1"/>
      <protection locked="0"/>
    </xf>
    <xf numFmtId="0" fontId="6" fillId="15" borderId="0" xfId="2" applyFont="1" applyFill="1" applyAlignment="1">
      <alignment horizontal="center" vertical="center"/>
    </xf>
    <xf numFmtId="0" fontId="0" fillId="5" borderId="6" xfId="3" applyFont="1" applyFill="1" applyBorder="1" applyAlignment="1">
      <alignment horizontal="center" vertical="center" shrinkToFit="1"/>
    </xf>
    <xf numFmtId="0" fontId="0" fillId="5" borderId="3" xfId="3" applyFont="1" applyFill="1" applyBorder="1" applyAlignment="1">
      <alignment horizontal="center" vertical="center" shrinkToFit="1"/>
    </xf>
    <xf numFmtId="0" fontId="0" fillId="5" borderId="4" xfId="3" applyFont="1" applyFill="1" applyBorder="1" applyAlignment="1">
      <alignment horizontal="center" vertical="center" shrinkToFit="1"/>
    </xf>
    <xf numFmtId="0" fontId="0" fillId="5" borderId="5" xfId="3" applyFont="1" applyFill="1" applyBorder="1" applyAlignment="1">
      <alignment horizontal="center" vertical="center" shrinkToFit="1"/>
    </xf>
    <xf numFmtId="0" fontId="0" fillId="5" borderId="2" xfId="3" applyFont="1" applyFill="1" applyBorder="1" applyAlignment="1">
      <alignment horizontal="center" vertical="center" shrinkToFit="1"/>
    </xf>
    <xf numFmtId="0" fontId="9" fillId="0" borderId="3" xfId="2" applyFont="1" applyBorder="1" applyAlignment="1" applyProtection="1">
      <alignment horizontal="center" vertical="center" shrinkToFit="1"/>
      <protection locked="0" hidden="1"/>
    </xf>
    <xf numFmtId="0" fontId="9" fillId="0" borderId="4" xfId="2" applyFont="1" applyBorder="1" applyAlignment="1" applyProtection="1">
      <alignment horizontal="center" vertical="center" shrinkToFit="1"/>
      <protection locked="0" hidden="1"/>
    </xf>
    <xf numFmtId="0" fontId="25" fillId="5" borderId="2" xfId="2" applyFont="1" applyFill="1" applyBorder="1" applyAlignment="1" applyProtection="1">
      <alignment horizontal="center" vertical="center" shrinkToFit="1"/>
      <protection locked="0" hidden="1"/>
    </xf>
    <xf numFmtId="0" fontId="25" fillId="5" borderId="3" xfId="2" applyFont="1" applyFill="1" applyBorder="1" applyAlignment="1" applyProtection="1">
      <alignment horizontal="center" vertical="center" shrinkToFit="1"/>
      <protection locked="0" hidden="1"/>
    </xf>
    <xf numFmtId="0" fontId="25" fillId="5" borderId="4" xfId="2" applyFont="1" applyFill="1" applyBorder="1" applyAlignment="1" applyProtection="1">
      <alignment horizontal="center" vertical="center" shrinkToFit="1"/>
      <protection locked="0" hidden="1"/>
    </xf>
    <xf numFmtId="0" fontId="2" fillId="0" borderId="7" xfId="2" applyBorder="1" applyAlignment="1" applyProtection="1">
      <alignment horizontal="center" vertical="center" shrinkToFit="1"/>
      <protection locked="0"/>
    </xf>
    <xf numFmtId="0" fontId="2" fillId="0" borderId="8" xfId="2" applyBorder="1" applyAlignment="1" applyProtection="1">
      <alignment horizontal="center" vertical="center" shrinkToFit="1"/>
      <protection locked="0"/>
    </xf>
    <xf numFmtId="0" fontId="2" fillId="0" borderId="9" xfId="2" applyBorder="1" applyAlignment="1" applyProtection="1">
      <alignment horizontal="center" vertical="center" shrinkToFit="1"/>
      <protection locked="0"/>
    </xf>
    <xf numFmtId="0" fontId="2" fillId="0" borderId="5" xfId="2" applyBorder="1" applyAlignment="1" applyProtection="1">
      <alignment horizontal="center" vertical="center" shrinkToFit="1"/>
      <protection locked="0"/>
    </xf>
    <xf numFmtId="56" fontId="2" fillId="8" borderId="5" xfId="2" quotePrefix="1" applyNumberFormat="1" applyFill="1" applyBorder="1" applyAlignment="1">
      <alignment horizontal="center" vertical="center" shrinkToFit="1"/>
    </xf>
    <xf numFmtId="0" fontId="2" fillId="0" borderId="5" xfId="2" applyFill="1" applyBorder="1" applyAlignment="1" applyProtection="1">
      <alignment horizontal="center" vertical="center" shrinkToFit="1"/>
      <protection locked="0" hidden="1"/>
    </xf>
    <xf numFmtId="0" fontId="16" fillId="9" borderId="28" xfId="2" quotePrefix="1" applyNumberFormat="1" applyFont="1" applyFill="1" applyBorder="1" applyAlignment="1">
      <alignment horizontal="center" vertical="center" shrinkToFit="1"/>
    </xf>
    <xf numFmtId="0" fontId="16" fillId="9" borderId="29" xfId="2" quotePrefix="1" applyNumberFormat="1" applyFont="1" applyFill="1" applyBorder="1" applyAlignment="1">
      <alignment horizontal="center" vertical="center" shrinkToFit="1"/>
    </xf>
    <xf numFmtId="0" fontId="29" fillId="0" borderId="10" xfId="2" quotePrefix="1" applyNumberFormat="1" applyFont="1" applyFill="1" applyBorder="1" applyAlignment="1" applyProtection="1">
      <alignment horizontal="center" vertical="center" shrinkToFit="1"/>
      <protection locked="0"/>
    </xf>
    <xf numFmtId="177" fontId="16" fillId="9" borderId="28" xfId="2" quotePrefix="1" applyNumberFormat="1" applyFont="1" applyFill="1" applyBorder="1" applyAlignment="1">
      <alignment horizontal="center" vertical="center" shrinkToFit="1"/>
    </xf>
    <xf numFmtId="0" fontId="37" fillId="0" borderId="0" xfId="2" applyFont="1" applyAlignment="1">
      <alignment horizontal="left" vertical="center"/>
    </xf>
    <xf numFmtId="0" fontId="2" fillId="0" borderId="2" xfId="2" applyBorder="1" applyAlignment="1">
      <alignment horizontal="center" vertical="center"/>
    </xf>
    <xf numFmtId="0" fontId="2" fillId="0" borderId="3" xfId="2" applyBorder="1" applyAlignment="1">
      <alignment horizontal="center" vertical="center"/>
    </xf>
    <xf numFmtId="0" fontId="12" fillId="0" borderId="56" xfId="2" applyFont="1" applyBorder="1" applyAlignment="1">
      <alignment horizontal="center" vertical="center"/>
    </xf>
    <xf numFmtId="0" fontId="12" fillId="0" borderId="4" xfId="2" applyFont="1" applyBorder="1" applyAlignment="1">
      <alignment horizontal="center" vertical="center"/>
    </xf>
    <xf numFmtId="0" fontId="8" fillId="0" borderId="56"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2" fillId="0" borderId="2" xfId="2" applyBorder="1" applyAlignment="1">
      <alignment horizontal="center" vertical="center" wrapText="1"/>
    </xf>
    <xf numFmtId="0" fontId="2" fillId="0" borderId="3" xfId="2" applyBorder="1" applyAlignment="1">
      <alignment horizontal="center" vertical="center" wrapText="1"/>
    </xf>
    <xf numFmtId="0" fontId="12" fillId="0" borderId="56"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4" xfId="2" applyFont="1" applyBorder="1" applyAlignment="1">
      <alignment horizontal="center" vertical="center" shrinkToFit="1"/>
    </xf>
    <xf numFmtId="0" fontId="59" fillId="14" borderId="0" xfId="14" applyFont="1" applyFill="1" applyAlignment="1">
      <alignment horizontal="center" vertical="center"/>
    </xf>
    <xf numFmtId="0" fontId="50" fillId="0" borderId="2" xfId="14" applyFont="1" applyBorder="1" applyAlignment="1">
      <alignment horizontal="center" vertical="center"/>
    </xf>
    <xf numFmtId="0" fontId="50" fillId="0" borderId="3" xfId="14" applyFont="1" applyBorder="1" applyAlignment="1">
      <alignment horizontal="center" vertical="center"/>
    </xf>
    <xf numFmtId="0" fontId="50" fillId="0" borderId="4" xfId="14" applyFont="1" applyBorder="1" applyAlignment="1">
      <alignment horizontal="center" vertical="center"/>
    </xf>
    <xf numFmtId="0" fontId="50" fillId="0" borderId="62" xfId="14" applyFont="1" applyBorder="1" applyAlignment="1">
      <alignment horizontal="center" vertical="center"/>
    </xf>
    <xf numFmtId="0" fontId="50" fillId="0" borderId="61" xfId="14" applyFont="1" applyBorder="1" applyAlignment="1">
      <alignment horizontal="center" vertical="center"/>
    </xf>
    <xf numFmtId="0" fontId="50" fillId="0" borderId="60" xfId="14" applyFont="1" applyBorder="1" applyAlignment="1">
      <alignment horizontal="center" vertical="center"/>
    </xf>
    <xf numFmtId="0" fontId="53" fillId="0" borderId="2" xfId="14" applyFont="1" applyBorder="1" applyAlignment="1">
      <alignment horizontal="center" vertical="center" wrapText="1"/>
    </xf>
    <xf numFmtId="0" fontId="53" fillId="0" borderId="3" xfId="14" applyFont="1" applyBorder="1" applyAlignment="1">
      <alignment horizontal="center" vertical="center" wrapText="1"/>
    </xf>
    <xf numFmtId="0" fontId="53" fillId="0" borderId="4" xfId="14" applyFont="1" applyBorder="1" applyAlignment="1">
      <alignment horizontal="center" vertical="center" wrapText="1"/>
    </xf>
    <xf numFmtId="0" fontId="50" fillId="13" borderId="5" xfId="14" applyFont="1" applyFill="1" applyBorder="1" applyAlignment="1">
      <alignment horizontal="left" vertical="center" wrapText="1"/>
    </xf>
    <xf numFmtId="0" fontId="50" fillId="13" borderId="5" xfId="14" applyFont="1" applyFill="1" applyBorder="1" applyAlignment="1">
      <alignment horizontal="left" vertical="center"/>
    </xf>
    <xf numFmtId="0" fontId="56" fillId="0" borderId="0" xfId="14" applyFont="1" applyAlignment="1">
      <alignment horizontal="center" vertical="center"/>
    </xf>
    <xf numFmtId="0" fontId="47" fillId="0" borderId="5" xfId="12" applyBorder="1" applyAlignment="1">
      <alignment horizontal="left" vertical="center"/>
    </xf>
    <xf numFmtId="0" fontId="57" fillId="0" borderId="5" xfId="14" applyFont="1" applyBorder="1" applyAlignment="1">
      <alignment horizontal="left" vertical="center"/>
    </xf>
    <xf numFmtId="0" fontId="48" fillId="0" borderId="14" xfId="14" applyBorder="1" applyAlignment="1">
      <alignment horizontal="center" vertical="center"/>
    </xf>
    <xf numFmtId="0" fontId="48" fillId="0" borderId="1" xfId="14" applyBorder="1" applyAlignment="1">
      <alignment horizontal="center" vertical="center"/>
    </xf>
    <xf numFmtId="0" fontId="48" fillId="0" borderId="15" xfId="14" applyBorder="1" applyAlignment="1">
      <alignment horizontal="center" vertical="center"/>
    </xf>
    <xf numFmtId="0" fontId="56" fillId="0" borderId="5" xfId="14" applyFont="1" applyBorder="1" applyAlignment="1">
      <alignment horizontal="left" vertical="center"/>
    </xf>
    <xf numFmtId="0" fontId="49" fillId="13" borderId="5" xfId="14" applyFont="1" applyFill="1" applyBorder="1" applyAlignment="1">
      <alignment horizontal="center" vertical="center"/>
    </xf>
    <xf numFmtId="0" fontId="49" fillId="13" borderId="7" xfId="14" applyFont="1" applyFill="1" applyBorder="1" applyAlignment="1">
      <alignment horizontal="center" vertical="center"/>
    </xf>
    <xf numFmtId="0" fontId="49" fillId="13" borderId="8" xfId="14" applyFont="1" applyFill="1" applyBorder="1" applyAlignment="1">
      <alignment horizontal="center" vertical="center"/>
    </xf>
    <xf numFmtId="0" fontId="49" fillId="13" borderId="9" xfId="14" applyFont="1" applyFill="1" applyBorder="1" applyAlignment="1">
      <alignment horizontal="center" vertical="center"/>
    </xf>
    <xf numFmtId="0" fontId="49" fillId="13" borderId="14" xfId="14" applyFont="1" applyFill="1" applyBorder="1" applyAlignment="1">
      <alignment horizontal="center" vertical="center"/>
    </xf>
    <xf numFmtId="0" fontId="49" fillId="13" borderId="1" xfId="14" applyFont="1" applyFill="1" applyBorder="1" applyAlignment="1">
      <alignment horizontal="center" vertical="center"/>
    </xf>
    <xf numFmtId="0" fontId="49" fillId="13" borderId="15" xfId="14" applyFont="1" applyFill="1" applyBorder="1" applyAlignment="1">
      <alignment horizontal="center" vertical="center"/>
    </xf>
    <xf numFmtId="0" fontId="48" fillId="0" borderId="8" xfId="14" applyBorder="1" applyAlignment="1">
      <alignment horizontal="center" vertical="center"/>
    </xf>
    <xf numFmtId="0" fontId="48" fillId="0" borderId="9" xfId="14" applyBorder="1" applyAlignment="1">
      <alignment horizontal="center" vertical="center"/>
    </xf>
    <xf numFmtId="0" fontId="48" fillId="0" borderId="5" xfId="14" applyBorder="1" applyAlignment="1">
      <alignment horizontal="center" vertical="center"/>
    </xf>
    <xf numFmtId="0" fontId="49" fillId="0" borderId="5" xfId="14" applyFont="1" applyBorder="1" applyAlignment="1">
      <alignment horizontal="center" vertical="center" wrapText="1"/>
    </xf>
    <xf numFmtId="0" fontId="49" fillId="13" borderId="2" xfId="14" applyFont="1" applyFill="1" applyBorder="1" applyAlignment="1">
      <alignment horizontal="center" vertical="center"/>
    </xf>
    <xf numFmtId="0" fontId="49" fillId="13" borderId="3" xfId="14" applyFont="1" applyFill="1" applyBorder="1" applyAlignment="1">
      <alignment horizontal="center" vertical="center"/>
    </xf>
    <xf numFmtId="0" fontId="49" fillId="13" borderId="4" xfId="14" applyFont="1" applyFill="1" applyBorder="1" applyAlignment="1">
      <alignment horizontal="center" vertical="center"/>
    </xf>
    <xf numFmtId="0" fontId="49" fillId="0" borderId="14" xfId="14" applyFont="1" applyBorder="1" applyAlignment="1">
      <alignment horizontal="center" vertical="center" shrinkToFit="1"/>
    </xf>
    <xf numFmtId="0" fontId="49" fillId="0" borderId="1" xfId="14" applyFont="1" applyBorder="1" applyAlignment="1">
      <alignment horizontal="center" vertical="center" shrinkToFit="1"/>
    </xf>
    <xf numFmtId="0" fontId="49" fillId="0" borderId="15" xfId="14" applyFont="1" applyBorder="1" applyAlignment="1">
      <alignment horizontal="center" vertical="center" shrinkToFit="1"/>
    </xf>
    <xf numFmtId="185" fontId="50" fillId="13" borderId="7" xfId="14" applyNumberFormat="1" applyFont="1" applyFill="1" applyBorder="1" applyAlignment="1">
      <alignment horizontal="center" vertical="center"/>
    </xf>
    <xf numFmtId="185" fontId="50" fillId="13" borderId="8" xfId="14" applyNumberFormat="1" applyFont="1" applyFill="1" applyBorder="1" applyAlignment="1">
      <alignment horizontal="center" vertical="center"/>
    </xf>
    <xf numFmtId="0" fontId="50" fillId="0" borderId="69" xfId="14" applyFont="1" applyBorder="1" applyAlignment="1">
      <alignment horizontal="center" vertical="center"/>
    </xf>
    <xf numFmtId="0" fontId="50" fillId="0" borderId="5" xfId="14" applyFont="1" applyBorder="1" applyAlignment="1">
      <alignment horizontal="center" vertical="center"/>
    </xf>
    <xf numFmtId="0" fontId="54" fillId="0" borderId="7" xfId="14" applyFont="1" applyBorder="1" applyAlignment="1">
      <alignment horizontal="center" vertical="center" shrinkToFit="1"/>
    </xf>
    <xf numFmtId="0" fontId="54" fillId="0" borderId="8" xfId="14" applyFont="1" applyBorder="1" applyAlignment="1">
      <alignment horizontal="center" vertical="center" shrinkToFit="1"/>
    </xf>
    <xf numFmtId="0" fontId="54" fillId="0" borderId="59" xfId="14" applyFont="1" applyBorder="1" applyAlignment="1">
      <alignment horizontal="center" vertical="center" shrinkToFit="1"/>
    </xf>
    <xf numFmtId="0" fontId="54" fillId="0" borderId="0" xfId="14" applyFont="1" applyAlignment="1">
      <alignment horizontal="center" vertical="center" shrinkToFit="1"/>
    </xf>
    <xf numFmtId="0" fontId="54" fillId="0" borderId="14" xfId="14" applyFont="1" applyBorder="1" applyAlignment="1">
      <alignment horizontal="center" vertical="center" shrinkToFit="1"/>
    </xf>
    <xf numFmtId="0" fontId="54" fillId="0" borderId="1" xfId="14" applyFont="1" applyBorder="1" applyAlignment="1">
      <alignment horizontal="center" vertical="center" shrinkToFit="1"/>
    </xf>
    <xf numFmtId="0" fontId="55" fillId="0" borderId="7" xfId="14" applyFont="1" applyBorder="1" applyAlignment="1">
      <alignment horizontal="center" vertical="center" shrinkToFit="1"/>
    </xf>
    <xf numFmtId="0" fontId="55" fillId="0" borderId="8" xfId="14" applyFont="1" applyBorder="1" applyAlignment="1">
      <alignment horizontal="center" vertical="center" shrinkToFit="1"/>
    </xf>
    <xf numFmtId="0" fontId="55" fillId="0" borderId="9" xfId="14" applyFont="1" applyBorder="1" applyAlignment="1">
      <alignment horizontal="center" vertical="center" shrinkToFit="1"/>
    </xf>
    <xf numFmtId="0" fontId="55" fillId="0" borderId="2" xfId="14" applyFont="1" applyBorder="1" applyAlignment="1">
      <alignment horizontal="center" vertical="center" shrinkToFit="1"/>
    </xf>
    <xf numFmtId="0" fontId="55" fillId="0" borderId="3" xfId="14" applyFont="1" applyBorder="1" applyAlignment="1">
      <alignment horizontal="center" vertical="center" shrinkToFit="1"/>
    </xf>
    <xf numFmtId="0" fontId="55" fillId="0" borderId="4" xfId="14" applyFont="1" applyBorder="1" applyAlignment="1">
      <alignment horizontal="center" vertical="center" shrinkToFit="1"/>
    </xf>
    <xf numFmtId="0" fontId="54" fillId="0" borderId="5" xfId="14" applyFont="1" applyBorder="1" applyAlignment="1">
      <alignment horizontal="center" vertical="center" shrinkToFit="1"/>
    </xf>
    <xf numFmtId="0" fontId="50" fillId="13" borderId="2" xfId="14" applyFont="1" applyFill="1" applyBorder="1" applyAlignment="1">
      <alignment horizontal="center" vertical="center"/>
    </xf>
    <xf numFmtId="0" fontId="50" fillId="13" borderId="3" xfId="14" applyFont="1" applyFill="1" applyBorder="1" applyAlignment="1">
      <alignment horizontal="center" vertical="center"/>
    </xf>
    <xf numFmtId="0" fontId="50" fillId="13" borderId="4" xfId="14" applyFont="1" applyFill="1" applyBorder="1" applyAlignment="1">
      <alignment horizontal="center" vertical="center"/>
    </xf>
    <xf numFmtId="0" fontId="50" fillId="13" borderId="69" xfId="14" applyFont="1" applyFill="1" applyBorder="1" applyAlignment="1">
      <alignment horizontal="center" vertical="center"/>
    </xf>
    <xf numFmtId="0" fontId="50" fillId="0" borderId="7" xfId="14" applyFont="1" applyBorder="1" applyAlignment="1">
      <alignment horizontal="center" vertical="center"/>
    </xf>
    <xf numFmtId="0" fontId="50" fillId="0" borderId="9" xfId="14" applyFont="1" applyBorder="1" applyAlignment="1">
      <alignment horizontal="center" vertical="center"/>
    </xf>
    <xf numFmtId="0" fontId="50" fillId="0" borderId="59" xfId="14" applyFont="1" applyBorder="1" applyAlignment="1">
      <alignment horizontal="center" vertical="center"/>
    </xf>
    <xf numFmtId="0" fontId="50" fillId="0" borderId="13" xfId="14" applyFont="1" applyBorder="1" applyAlignment="1">
      <alignment horizontal="center" vertical="center"/>
    </xf>
    <xf numFmtId="0" fontId="50" fillId="0" borderId="14" xfId="14" applyFont="1" applyBorder="1" applyAlignment="1">
      <alignment horizontal="center" vertical="center"/>
    </xf>
    <xf numFmtId="0" fontId="50" fillId="0" borderId="15" xfId="14" applyFont="1" applyBorder="1" applyAlignment="1">
      <alignment horizontal="center" vertical="center"/>
    </xf>
    <xf numFmtId="0" fontId="51" fillId="0" borderId="2" xfId="14" applyFont="1" applyBorder="1" applyAlignment="1">
      <alignment horizontal="center" vertical="center" wrapText="1"/>
    </xf>
    <xf numFmtId="0" fontId="51" fillId="0" borderId="3" xfId="14" applyFont="1" applyBorder="1" applyAlignment="1">
      <alignment horizontal="center" vertical="center"/>
    </xf>
    <xf numFmtId="0" fontId="51" fillId="0" borderId="4" xfId="14" applyFont="1" applyBorder="1" applyAlignment="1">
      <alignment horizontal="center" vertical="center"/>
    </xf>
    <xf numFmtId="0" fontId="52" fillId="0" borderId="8" xfId="14" applyFont="1" applyBorder="1" applyAlignment="1">
      <alignment horizontal="left" vertical="center" wrapText="1"/>
    </xf>
    <xf numFmtId="0" fontId="50" fillId="0" borderId="8" xfId="14" applyFont="1" applyBorder="1" applyAlignment="1">
      <alignment horizontal="center" vertical="center"/>
    </xf>
    <xf numFmtId="0" fontId="50" fillId="0" borderId="1" xfId="14" applyFont="1" applyBorder="1" applyAlignment="1">
      <alignment horizontal="center" vertical="center"/>
    </xf>
    <xf numFmtId="0" fontId="51" fillId="0" borderId="7" xfId="14" applyFont="1" applyBorder="1" applyAlignment="1">
      <alignment horizontal="center" vertical="center" wrapText="1"/>
    </xf>
    <xf numFmtId="0" fontId="51" fillId="0" borderId="8" xfId="14" applyFont="1" applyBorder="1" applyAlignment="1">
      <alignment horizontal="center" vertical="center"/>
    </xf>
    <xf numFmtId="0" fontId="51" fillId="0" borderId="9" xfId="14" applyFont="1" applyBorder="1" applyAlignment="1">
      <alignment horizontal="center" vertical="center"/>
    </xf>
    <xf numFmtId="0" fontId="51" fillId="0" borderId="14" xfId="14" applyFont="1" applyBorder="1" applyAlignment="1">
      <alignment horizontal="center" vertical="center"/>
    </xf>
    <xf numFmtId="0" fontId="51" fillId="0" borderId="1" xfId="14" applyFont="1" applyBorder="1" applyAlignment="1">
      <alignment horizontal="center" vertical="center"/>
    </xf>
    <xf numFmtId="0" fontId="51" fillId="0" borderId="15" xfId="14" applyFont="1" applyBorder="1" applyAlignment="1">
      <alignment horizontal="center" vertical="center"/>
    </xf>
    <xf numFmtId="0" fontId="50" fillId="0" borderId="68" xfId="14" applyFont="1" applyBorder="1" applyAlignment="1">
      <alignment horizontal="center" vertical="center"/>
    </xf>
    <xf numFmtId="0" fontId="50" fillId="0" borderId="67" xfId="14" applyFont="1" applyBorder="1" applyAlignment="1">
      <alignment horizontal="center" vertical="center"/>
    </xf>
    <xf numFmtId="0" fontId="50" fillId="0" borderId="66" xfId="14" applyFont="1" applyBorder="1" applyAlignment="1">
      <alignment horizontal="center" vertical="center"/>
    </xf>
    <xf numFmtId="0" fontId="50" fillId="0" borderId="65" xfId="14" applyFont="1" applyBorder="1" applyAlignment="1">
      <alignment horizontal="center" vertical="center"/>
    </xf>
    <xf numFmtId="0" fontId="50" fillId="0" borderId="64" xfId="14" applyFont="1" applyBorder="1" applyAlignment="1">
      <alignment horizontal="center" vertical="center"/>
    </xf>
    <xf numFmtId="0" fontId="50" fillId="0" borderId="63" xfId="14" applyFont="1" applyBorder="1" applyAlignment="1">
      <alignment horizontal="center" vertical="center"/>
    </xf>
    <xf numFmtId="0" fontId="52" fillId="0" borderId="0" xfId="14" applyFont="1" applyAlignment="1">
      <alignment horizontal="left" vertical="center" wrapText="1"/>
    </xf>
    <xf numFmtId="0" fontId="50" fillId="13" borderId="5" xfId="14" applyFont="1" applyFill="1" applyBorder="1" applyAlignment="1">
      <alignment horizontal="center" vertical="center"/>
    </xf>
    <xf numFmtId="0" fontId="50" fillId="0" borderId="5" xfId="14" applyFont="1" applyBorder="1" applyAlignment="1">
      <alignment horizontal="center" vertical="center" wrapText="1"/>
    </xf>
    <xf numFmtId="0" fontId="50" fillId="0" borderId="7" xfId="14" applyFont="1" applyBorder="1" applyAlignment="1">
      <alignment horizontal="left" vertical="center" wrapText="1"/>
    </xf>
    <xf numFmtId="0" fontId="50" fillId="0" borderId="8" xfId="14" applyFont="1" applyBorder="1" applyAlignment="1">
      <alignment horizontal="left" vertical="center" wrapText="1"/>
    </xf>
    <xf numFmtId="0" fontId="50" fillId="0" borderId="9" xfId="14" applyFont="1" applyBorder="1" applyAlignment="1">
      <alignment horizontal="left" vertical="center" wrapText="1"/>
    </xf>
    <xf numFmtId="0" fontId="50" fillId="0" borderId="59" xfId="14" applyFont="1" applyBorder="1" applyAlignment="1">
      <alignment horizontal="left" vertical="center" wrapText="1"/>
    </xf>
    <xf numFmtId="0" fontId="50" fillId="0" borderId="0" xfId="14" applyFont="1" applyAlignment="1">
      <alignment horizontal="left" vertical="center" wrapText="1"/>
    </xf>
    <xf numFmtId="0" fontId="50" fillId="0" borderId="13" xfId="14" applyFont="1" applyBorder="1" applyAlignment="1">
      <alignment horizontal="left" vertical="center" wrapText="1"/>
    </xf>
    <xf numFmtId="0" fontId="50" fillId="0" borderId="14" xfId="14" applyFont="1" applyBorder="1" applyAlignment="1">
      <alignment horizontal="left" vertical="center" wrapText="1"/>
    </xf>
    <xf numFmtId="0" fontId="50" fillId="0" borderId="1" xfId="14" applyFont="1" applyBorder="1" applyAlignment="1">
      <alignment horizontal="left" vertical="center" wrapText="1"/>
    </xf>
    <xf numFmtId="0" fontId="50" fillId="0" borderId="15" xfId="14" applyFont="1" applyBorder="1" applyAlignment="1">
      <alignment horizontal="left" vertical="center" wrapText="1"/>
    </xf>
    <xf numFmtId="0" fontId="49" fillId="0" borderId="5" xfId="14" applyFont="1" applyBorder="1" applyAlignment="1">
      <alignment horizontal="center" vertical="center"/>
    </xf>
    <xf numFmtId="0" fontId="61" fillId="0" borderId="77" xfId="14" applyFont="1" applyBorder="1" applyAlignment="1">
      <alignment horizontal="center" vertical="center"/>
    </xf>
    <xf numFmtId="0" fontId="61" fillId="0" borderId="8" xfId="14" applyFont="1" applyBorder="1" applyAlignment="1">
      <alignment horizontal="center" vertical="center"/>
    </xf>
    <xf numFmtId="0" fontId="61" fillId="0" borderId="9" xfId="14" applyFont="1" applyBorder="1" applyAlignment="1">
      <alignment horizontal="center" vertical="center"/>
    </xf>
    <xf numFmtId="0" fontId="61" fillId="0" borderId="7" xfId="14" applyFont="1" applyBorder="1" applyAlignment="1">
      <alignment horizontal="center" vertical="center" wrapText="1"/>
    </xf>
    <xf numFmtId="0" fontId="61" fillId="0" borderId="8" xfId="14" applyFont="1" applyBorder="1" applyAlignment="1">
      <alignment horizontal="center" vertical="center" wrapText="1"/>
    </xf>
    <xf numFmtId="0" fontId="61" fillId="0" borderId="9" xfId="14" applyFont="1" applyBorder="1" applyAlignment="1">
      <alignment horizontal="center" vertical="center" wrapText="1"/>
    </xf>
    <xf numFmtId="0" fontId="60" fillId="0" borderId="0" xfId="14" applyFont="1" applyAlignment="1">
      <alignment horizontal="center" vertical="center"/>
    </xf>
    <xf numFmtId="0" fontId="63" fillId="0" borderId="7" xfId="14" applyFont="1" applyBorder="1" applyAlignment="1">
      <alignment horizontal="center" vertical="center"/>
    </xf>
    <xf numFmtId="0" fontId="63" fillId="0" borderId="8" xfId="14" applyFont="1" applyBorder="1" applyAlignment="1">
      <alignment horizontal="center" vertical="center"/>
    </xf>
    <xf numFmtId="0" fontId="63" fillId="0" borderId="9" xfId="14" applyFont="1" applyBorder="1" applyAlignment="1">
      <alignment horizontal="center" vertical="center"/>
    </xf>
    <xf numFmtId="0" fontId="63" fillId="0" borderId="14" xfId="14" applyFont="1" applyBorder="1" applyAlignment="1">
      <alignment horizontal="center" vertical="center"/>
    </xf>
    <xf numFmtId="0" fontId="63" fillId="0" borderId="1" xfId="14" applyFont="1" applyBorder="1" applyAlignment="1">
      <alignment horizontal="center" vertical="center"/>
    </xf>
    <xf numFmtId="0" fontId="63" fillId="0" borderId="15" xfId="14" applyFont="1" applyBorder="1" applyAlignment="1">
      <alignment horizontal="center" vertical="center"/>
    </xf>
    <xf numFmtId="0" fontId="64" fillId="0" borderId="70" xfId="14" applyFont="1" applyBorder="1" applyAlignment="1">
      <alignment horizontal="center" vertical="center"/>
    </xf>
    <xf numFmtId="0" fontId="64" fillId="0" borderId="71" xfId="14" applyFont="1" applyBorder="1" applyAlignment="1">
      <alignment horizontal="center" vertical="center"/>
    </xf>
    <xf numFmtId="0" fontId="64" fillId="0" borderId="76" xfId="14" applyFont="1" applyBorder="1" applyAlignment="1">
      <alignment horizontal="center" vertical="center"/>
    </xf>
    <xf numFmtId="0" fontId="64" fillId="0" borderId="0" xfId="14" applyFont="1" applyAlignment="1">
      <alignment horizontal="center" vertical="center"/>
    </xf>
    <xf numFmtId="0" fontId="64" fillId="0" borderId="72" xfId="14" applyFont="1" applyBorder="1" applyAlignment="1">
      <alignment horizontal="center" vertical="center"/>
    </xf>
    <xf numFmtId="0" fontId="64" fillId="0" borderId="73" xfId="14" applyFont="1" applyBorder="1" applyAlignment="1">
      <alignment horizontal="center" vertical="center"/>
    </xf>
    <xf numFmtId="0" fontId="64" fillId="0" borderId="14" xfId="14" applyFont="1" applyBorder="1" applyAlignment="1">
      <alignment horizontal="center" vertical="center"/>
    </xf>
    <xf numFmtId="0" fontId="64" fillId="0" borderId="1" xfId="14" applyFont="1" applyBorder="1" applyAlignment="1">
      <alignment horizontal="center" vertical="center"/>
    </xf>
    <xf numFmtId="0" fontId="64" fillId="0" borderId="15" xfId="14" applyFont="1" applyBorder="1" applyAlignment="1">
      <alignment horizontal="center" vertical="center"/>
    </xf>
    <xf numFmtId="0" fontId="61" fillId="0" borderId="76" xfId="14" applyFont="1" applyBorder="1" applyAlignment="1">
      <alignment horizontal="center" vertical="center"/>
    </xf>
    <xf numFmtId="0" fontId="61" fillId="0" borderId="0" xfId="14" applyFont="1" applyAlignment="1">
      <alignment horizontal="center" vertical="center"/>
    </xf>
    <xf numFmtId="0" fontId="61" fillId="0" borderId="13" xfId="14" applyFont="1" applyBorder="1" applyAlignment="1">
      <alignment horizontal="center" vertical="center"/>
    </xf>
    <xf numFmtId="0" fontId="61" fillId="0" borderId="14" xfId="14" applyFont="1" applyBorder="1" applyAlignment="1">
      <alignment horizontal="center" vertical="center" shrinkToFit="1"/>
    </xf>
    <xf numFmtId="0" fontId="61" fillId="0" borderId="1" xfId="14" applyFont="1" applyBorder="1" applyAlignment="1">
      <alignment horizontal="center" vertical="center" shrinkToFit="1"/>
    </xf>
    <xf numFmtId="0" fontId="61" fillId="0" borderId="15" xfId="14" applyFont="1" applyBorder="1" applyAlignment="1">
      <alignment horizontal="center" vertical="center" shrinkToFit="1"/>
    </xf>
    <xf numFmtId="0" fontId="64" fillId="0" borderId="79" xfId="14" applyFont="1" applyBorder="1" applyAlignment="1">
      <alignment horizontal="center" vertical="center"/>
    </xf>
    <xf numFmtId="0" fontId="61" fillId="0" borderId="5" xfId="14" applyFont="1" applyBorder="1" applyAlignment="1">
      <alignment horizontal="center" vertical="center"/>
    </xf>
    <xf numFmtId="0" fontId="64" fillId="0" borderId="2" xfId="14" applyFont="1" applyBorder="1" applyAlignment="1">
      <alignment horizontal="center" vertical="center"/>
    </xf>
    <xf numFmtId="0" fontId="64" fillId="0" borderId="3" xfId="14" applyFont="1" applyBorder="1" applyAlignment="1">
      <alignment horizontal="center" vertical="center"/>
    </xf>
    <xf numFmtId="0" fontId="64" fillId="0" borderId="4" xfId="14" applyFont="1" applyBorder="1" applyAlignment="1">
      <alignment horizontal="center" vertical="center"/>
    </xf>
    <xf numFmtId="0" fontId="61" fillId="0" borderId="2" xfId="14" applyFont="1" applyBorder="1" applyAlignment="1">
      <alignment horizontal="center" vertical="center" shrinkToFit="1"/>
    </xf>
    <xf numFmtId="0" fontId="61" fillId="0" borderId="4" xfId="14" applyFont="1" applyBorder="1" applyAlignment="1">
      <alignment horizontal="center" vertical="center" shrinkToFit="1"/>
    </xf>
    <xf numFmtId="0" fontId="64" fillId="0" borderId="80" xfId="14" applyFont="1" applyBorder="1" applyAlignment="1">
      <alignment horizontal="center" vertical="center"/>
    </xf>
    <xf numFmtId="0" fontId="66" fillId="0" borderId="74" xfId="14" applyFont="1" applyBorder="1" applyAlignment="1">
      <alignment horizontal="center" vertical="center" textRotation="255" shrinkToFit="1"/>
    </xf>
    <xf numFmtId="0" fontId="66" fillId="0" borderId="35" xfId="14" applyFont="1" applyBorder="1" applyAlignment="1">
      <alignment horizontal="center" vertical="center" textRotation="255" shrinkToFit="1"/>
    </xf>
    <xf numFmtId="0" fontId="66" fillId="0" borderId="91" xfId="14" applyFont="1" applyBorder="1" applyAlignment="1">
      <alignment horizontal="center" vertical="center"/>
    </xf>
    <xf numFmtId="0" fontId="66" fillId="0" borderId="92" xfId="14" applyFont="1" applyBorder="1" applyAlignment="1">
      <alignment horizontal="center" vertical="center"/>
    </xf>
    <xf numFmtId="0" fontId="66" fillId="0" borderId="72" xfId="14" applyFont="1" applyBorder="1" applyAlignment="1">
      <alignment horizontal="center" vertical="center" wrapText="1"/>
    </xf>
    <xf numFmtId="0" fontId="66" fillId="0" borderId="71" xfId="14" applyFont="1" applyBorder="1" applyAlignment="1">
      <alignment horizontal="center" vertical="center"/>
    </xf>
    <xf numFmtId="0" fontId="66" fillId="0" borderId="75" xfId="14" applyFont="1" applyBorder="1" applyAlignment="1">
      <alignment horizontal="center" vertical="center"/>
    </xf>
    <xf numFmtId="0" fontId="66" fillId="0" borderId="14" xfId="14" applyFont="1" applyBorder="1" applyAlignment="1">
      <alignment horizontal="center" vertical="center"/>
    </xf>
    <xf numFmtId="0" fontId="66" fillId="0" borderId="1" xfId="14" applyFont="1" applyBorder="1" applyAlignment="1">
      <alignment horizontal="center" vertical="center"/>
    </xf>
    <xf numFmtId="0" fontId="66" fillId="0" borderId="79" xfId="14" applyFont="1" applyBorder="1" applyAlignment="1">
      <alignment horizontal="center" vertical="center"/>
    </xf>
    <xf numFmtId="185" fontId="67" fillId="0" borderId="2" xfId="14" applyNumberFormat="1" applyFont="1" applyBorder="1">
      <alignment vertical="center"/>
    </xf>
    <xf numFmtId="185" fontId="67" fillId="0" borderId="3" xfId="14" applyNumberFormat="1" applyFont="1" applyBorder="1">
      <alignment vertical="center"/>
    </xf>
    <xf numFmtId="185" fontId="67" fillId="0" borderId="4" xfId="14" applyNumberFormat="1" applyFont="1" applyBorder="1">
      <alignment vertical="center"/>
    </xf>
    <xf numFmtId="184" fontId="67" fillId="0" borderId="62" xfId="14" applyNumberFormat="1" applyFont="1" applyBorder="1" applyAlignment="1">
      <alignment horizontal="center" vertical="center"/>
    </xf>
    <xf numFmtId="184" fontId="67" fillId="0" borderId="61" xfId="14" applyNumberFormat="1" applyFont="1" applyBorder="1" applyAlignment="1">
      <alignment horizontal="center" vertical="center"/>
    </xf>
    <xf numFmtId="184" fontId="67" fillId="0" borderId="60" xfId="14" applyNumberFormat="1" applyFont="1" applyBorder="1" applyAlignment="1">
      <alignment horizontal="center" vertical="center"/>
    </xf>
    <xf numFmtId="0" fontId="61" fillId="0" borderId="81" xfId="14" applyFont="1" applyBorder="1" applyAlignment="1">
      <alignment horizontal="center" vertical="center"/>
    </xf>
    <xf numFmtId="0" fontId="61" fillId="0" borderId="82" xfId="14" applyFont="1" applyBorder="1" applyAlignment="1">
      <alignment horizontal="center" vertical="center"/>
    </xf>
    <xf numFmtId="0" fontId="61" fillId="0" borderId="83" xfId="14" applyFont="1" applyBorder="1" applyAlignment="1">
      <alignment horizontal="center" vertical="center"/>
    </xf>
    <xf numFmtId="0" fontId="61" fillId="0" borderId="84" xfId="14" applyFont="1" applyBorder="1" applyAlignment="1">
      <alignment horizontal="center" vertical="center" shrinkToFit="1"/>
    </xf>
    <xf numFmtId="0" fontId="61" fillId="0" borderId="85" xfId="14" applyFont="1" applyBorder="1" applyAlignment="1">
      <alignment horizontal="center" vertical="center" shrinkToFit="1"/>
    </xf>
    <xf numFmtId="0" fontId="61" fillId="0" borderId="86" xfId="14" applyFont="1" applyBorder="1" applyAlignment="1">
      <alignment horizontal="center" vertical="center" shrinkToFit="1"/>
    </xf>
    <xf numFmtId="0" fontId="61" fillId="0" borderId="87" xfId="14" applyFont="1" applyBorder="1" applyAlignment="1">
      <alignment horizontal="center" vertical="center"/>
    </xf>
    <xf numFmtId="0" fontId="64" fillId="0" borderId="84" xfId="14" applyFont="1" applyBorder="1" applyAlignment="1">
      <alignment horizontal="left" vertical="center" indent="1"/>
    </xf>
    <xf numFmtId="0" fontId="64" fillId="0" borderId="85" xfId="14" applyFont="1" applyBorder="1" applyAlignment="1">
      <alignment horizontal="left" vertical="center" indent="1"/>
    </xf>
    <xf numFmtId="0" fontId="64" fillId="0" borderId="88" xfId="14" applyFont="1" applyBorder="1" applyAlignment="1">
      <alignment horizontal="left" vertical="center" indent="1"/>
    </xf>
    <xf numFmtId="0" fontId="66" fillId="0" borderId="89" xfId="14" applyFont="1" applyBorder="1" applyAlignment="1">
      <alignment horizontal="center" vertical="center"/>
    </xf>
    <xf numFmtId="0" fontId="66" fillId="0" borderId="93" xfId="14" applyFont="1" applyBorder="1" applyAlignment="1">
      <alignment horizontal="center" vertical="center"/>
    </xf>
    <xf numFmtId="0" fontId="66" fillId="0" borderId="90" xfId="14" applyFont="1" applyBorder="1" applyAlignment="1">
      <alignment horizontal="center" vertical="center"/>
    </xf>
    <xf numFmtId="0" fontId="66" fillId="0" borderId="5" xfId="14" applyFont="1" applyBorder="1" applyAlignment="1">
      <alignment horizontal="center" vertical="center"/>
    </xf>
    <xf numFmtId="0" fontId="68" fillId="0" borderId="7" xfId="14" applyFont="1" applyBorder="1" applyAlignment="1">
      <alignment horizontal="center" vertical="center"/>
    </xf>
    <xf numFmtId="0" fontId="68" fillId="0" borderId="99" xfId="14" applyFont="1" applyBorder="1" applyAlignment="1">
      <alignment horizontal="center" vertical="center"/>
    </xf>
    <xf numFmtId="0" fontId="68" fillId="0" borderId="33" xfId="14" applyFont="1" applyBorder="1" applyAlignment="1">
      <alignment horizontal="center" vertical="center"/>
    </xf>
    <xf numFmtId="0" fontId="68" fillId="0" borderId="98" xfId="14" applyFont="1" applyBorder="1" applyAlignment="1">
      <alignment horizontal="center" vertical="center"/>
    </xf>
    <xf numFmtId="0" fontId="68" fillId="0" borderId="8" xfId="14" applyFont="1" applyBorder="1" applyAlignment="1">
      <alignment horizontal="center" vertical="center"/>
    </xf>
    <xf numFmtId="0" fontId="68" fillId="0" borderId="9" xfId="14" applyFont="1" applyBorder="1" applyAlignment="1">
      <alignment horizontal="center" vertical="center"/>
    </xf>
    <xf numFmtId="0" fontId="68" fillId="0" borderId="101" xfId="14" applyFont="1" applyBorder="1" applyAlignment="1">
      <alignment horizontal="center" vertical="center"/>
    </xf>
    <xf numFmtId="0" fontId="68" fillId="0" borderId="100" xfId="14" applyFont="1" applyBorder="1" applyAlignment="1">
      <alignment horizontal="center" vertical="center"/>
    </xf>
    <xf numFmtId="0" fontId="68" fillId="0" borderId="68" xfId="14" applyFont="1" applyBorder="1" applyAlignment="1">
      <alignment horizontal="center" vertical="center"/>
    </xf>
    <xf numFmtId="0" fontId="68" fillId="0" borderId="67" xfId="14" applyFont="1" applyBorder="1" applyAlignment="1">
      <alignment horizontal="center" vertical="center"/>
    </xf>
    <xf numFmtId="0" fontId="68" fillId="0" borderId="66" xfId="14" applyFont="1" applyBorder="1" applyAlignment="1">
      <alignment horizontal="center" vertical="center"/>
    </xf>
    <xf numFmtId="0" fontId="68" fillId="0" borderId="102" xfId="14" applyFont="1" applyBorder="1" applyAlignment="1">
      <alignment horizontal="center" vertical="center"/>
    </xf>
    <xf numFmtId="0" fontId="68" fillId="0" borderId="103" xfId="14" applyFont="1" applyBorder="1" applyAlignment="1">
      <alignment horizontal="center" vertical="center"/>
    </xf>
    <xf numFmtId="0" fontId="68" fillId="0" borderId="104" xfId="14" applyFont="1" applyBorder="1" applyAlignment="1">
      <alignment horizontal="center" vertical="center"/>
    </xf>
    <xf numFmtId="0" fontId="61" fillId="0" borderId="78" xfId="14" applyFont="1" applyBorder="1" applyAlignment="1">
      <alignment horizontal="center" vertical="center"/>
    </xf>
    <xf numFmtId="0" fontId="61" fillId="0" borderId="101" xfId="14" applyFont="1" applyBorder="1" applyAlignment="1">
      <alignment horizontal="center" vertical="center"/>
    </xf>
    <xf numFmtId="0" fontId="61" fillId="0" borderId="105" xfId="14" applyFont="1" applyBorder="1" applyAlignment="1">
      <alignment horizontal="center" vertical="center"/>
    </xf>
    <xf numFmtId="0" fontId="61" fillId="0" borderId="93" xfId="14" applyFont="1" applyBorder="1" applyAlignment="1">
      <alignment horizontal="center" vertical="center"/>
    </xf>
    <xf numFmtId="0" fontId="61" fillId="0" borderId="97" xfId="14" applyFont="1" applyBorder="1" applyAlignment="1">
      <alignment horizontal="center" vertical="center"/>
    </xf>
    <xf numFmtId="0" fontId="65" fillId="0" borderId="94" xfId="14" applyFont="1" applyBorder="1" applyAlignment="1">
      <alignment horizontal="center" vertical="center"/>
    </xf>
    <xf numFmtId="0" fontId="65" fillId="0" borderId="95" xfId="14" applyFont="1" applyBorder="1" applyAlignment="1">
      <alignment horizontal="center" vertical="center"/>
    </xf>
    <xf numFmtId="0" fontId="65" fillId="0" borderId="96" xfId="14" applyFont="1" applyBorder="1" applyAlignment="1">
      <alignment horizontal="center" vertical="center"/>
    </xf>
    <xf numFmtId="0" fontId="61" fillId="0" borderId="7" xfId="14" applyFont="1" applyBorder="1" applyAlignment="1">
      <alignment horizontal="center" vertical="center"/>
    </xf>
    <xf numFmtId="0" fontId="61" fillId="0" borderId="99" xfId="14" applyFont="1" applyBorder="1" applyAlignment="1">
      <alignment horizontal="center" vertical="center"/>
    </xf>
    <xf numFmtId="0" fontId="61" fillId="0" borderId="100" xfId="14" applyFont="1" applyBorder="1" applyAlignment="1">
      <alignment horizontal="center" vertical="center"/>
    </xf>
    <xf numFmtId="0" fontId="64" fillId="0" borderId="98" xfId="14" applyFont="1" applyBorder="1" applyAlignment="1">
      <alignment horizontal="center" vertical="center"/>
    </xf>
    <xf numFmtId="0" fontId="68" fillId="0" borderId="108" xfId="14" applyFont="1" applyBorder="1" applyAlignment="1">
      <alignment horizontal="center" vertical="center"/>
    </xf>
    <xf numFmtId="0" fontId="68" fillId="0" borderId="14" xfId="14" applyFont="1" applyBorder="1" applyAlignment="1">
      <alignment horizontal="center" vertical="center"/>
    </xf>
    <xf numFmtId="0" fontId="68" fillId="0" borderId="109" xfId="14" applyFont="1" applyBorder="1" applyAlignment="1">
      <alignment horizontal="center" vertical="center"/>
    </xf>
    <xf numFmtId="0" fontId="68" fillId="0" borderId="35" xfId="14" applyFont="1" applyBorder="1" applyAlignment="1">
      <alignment horizontal="center" vertical="center"/>
    </xf>
    <xf numFmtId="0" fontId="68" fillId="0" borderId="110" xfId="14" applyFont="1" applyBorder="1" applyAlignment="1">
      <alignment horizontal="center" vertical="center"/>
    </xf>
    <xf numFmtId="0" fontId="68" fillId="0" borderId="111" xfId="14" applyFont="1" applyBorder="1" applyAlignment="1">
      <alignment horizontal="center" vertical="center"/>
    </xf>
    <xf numFmtId="0" fontId="68" fillId="0" borderId="1" xfId="14" applyFont="1" applyBorder="1" applyAlignment="1">
      <alignment horizontal="center" vertical="center"/>
    </xf>
    <xf numFmtId="0" fontId="68" fillId="0" borderId="15" xfId="14" applyFont="1" applyBorder="1" applyAlignment="1">
      <alignment horizontal="center" vertical="center"/>
    </xf>
    <xf numFmtId="0" fontId="68" fillId="0" borderId="112" xfId="14" applyFont="1" applyBorder="1" applyAlignment="1">
      <alignment horizontal="center" vertical="center"/>
    </xf>
    <xf numFmtId="0" fontId="68" fillId="0" borderId="113" xfId="14" applyFont="1" applyBorder="1" applyAlignment="1">
      <alignment horizontal="center" vertical="center"/>
    </xf>
    <xf numFmtId="0" fontId="68" fillId="0" borderId="114" xfId="14" applyFont="1" applyBorder="1" applyAlignment="1">
      <alignment horizontal="center" vertical="center"/>
    </xf>
    <xf numFmtId="0" fontId="68" fillId="0" borderId="65" xfId="14" applyFont="1" applyBorder="1" applyAlignment="1">
      <alignment horizontal="center" vertical="center"/>
    </xf>
    <xf numFmtId="0" fontId="68" fillId="0" borderId="64" xfId="14" applyFont="1" applyBorder="1" applyAlignment="1">
      <alignment horizontal="center" vertical="center"/>
    </xf>
    <xf numFmtId="0" fontId="68" fillId="0" borderId="63" xfId="14" applyFont="1" applyBorder="1" applyAlignment="1">
      <alignment horizontal="center" vertical="center"/>
    </xf>
    <xf numFmtId="0" fontId="64" fillId="0" borderId="108" xfId="14" applyFont="1" applyBorder="1" applyAlignment="1">
      <alignment horizontal="center" vertical="center"/>
    </xf>
    <xf numFmtId="0" fontId="64" fillId="0" borderId="110" xfId="14" applyFont="1" applyBorder="1" applyAlignment="1">
      <alignment horizontal="center" vertical="center"/>
    </xf>
    <xf numFmtId="0" fontId="64" fillId="0" borderId="115" xfId="14" applyFont="1" applyBorder="1" applyAlignment="1">
      <alignment horizontal="center" vertical="center"/>
    </xf>
    <xf numFmtId="0" fontId="61" fillId="0" borderId="106" xfId="14" applyFont="1" applyBorder="1" applyAlignment="1">
      <alignment horizontal="center" vertical="center"/>
    </xf>
    <xf numFmtId="0" fontId="65" fillId="0" borderId="136" xfId="14" applyFont="1" applyBorder="1" applyAlignment="1">
      <alignment horizontal="center" vertical="center"/>
    </xf>
    <xf numFmtId="0" fontId="65" fillId="0" borderId="137" xfId="14" applyFont="1" applyBorder="1" applyAlignment="1">
      <alignment horizontal="center" vertical="center"/>
    </xf>
    <xf numFmtId="0" fontId="65" fillId="0" borderId="138" xfId="14" applyFont="1" applyBorder="1" applyAlignment="1">
      <alignment horizontal="center" vertical="center"/>
    </xf>
    <xf numFmtId="0" fontId="61" fillId="0" borderId="59" xfId="14" applyFont="1" applyBorder="1" applyAlignment="1">
      <alignment horizontal="center" vertical="center"/>
    </xf>
    <xf numFmtId="0" fontId="61" fillId="0" borderId="14" xfId="14" applyFont="1" applyBorder="1" applyAlignment="1">
      <alignment horizontal="center" vertical="center"/>
    </xf>
    <xf numFmtId="0" fontId="61" fillId="0" borderId="15" xfId="14" applyFont="1" applyBorder="1" applyAlignment="1">
      <alignment horizontal="center" vertical="center"/>
    </xf>
    <xf numFmtId="0" fontId="64" fillId="0" borderId="132" xfId="14" applyFont="1" applyBorder="1" applyAlignment="1">
      <alignment horizontal="center" vertical="center"/>
    </xf>
    <xf numFmtId="0" fontId="64" fillId="0" borderId="133" xfId="14" applyFont="1" applyBorder="1" applyAlignment="1">
      <alignment horizontal="center" vertical="center"/>
    </xf>
    <xf numFmtId="0" fontId="64" fillId="0" borderId="134" xfId="14" applyFont="1" applyBorder="1" applyAlignment="1">
      <alignment horizontal="center" vertical="center"/>
    </xf>
    <xf numFmtId="0" fontId="64" fillId="0" borderId="7" xfId="14" applyFont="1" applyBorder="1" applyAlignment="1">
      <alignment horizontal="center" vertical="center"/>
    </xf>
    <xf numFmtId="0" fontId="64" fillId="0" borderId="8" xfId="14" applyFont="1" applyBorder="1" applyAlignment="1">
      <alignment horizontal="center" vertical="center"/>
    </xf>
    <xf numFmtId="0" fontId="64" fillId="0" borderId="78" xfId="14" applyFont="1" applyBorder="1" applyAlignment="1">
      <alignment horizontal="center" vertical="center"/>
    </xf>
    <xf numFmtId="0" fontId="65" fillId="0" borderId="11" xfId="14" applyFont="1" applyBorder="1" applyAlignment="1">
      <alignment horizontal="center" vertical="center"/>
    </xf>
    <xf numFmtId="0" fontId="64" fillId="0" borderId="35" xfId="14" applyFont="1" applyBorder="1" applyAlignment="1">
      <alignment horizontal="center" vertical="center"/>
    </xf>
    <xf numFmtId="0" fontId="68" fillId="0" borderId="116" xfId="14" applyFont="1" applyBorder="1" applyAlignment="1">
      <alignment horizontal="center" vertical="center"/>
    </xf>
    <xf numFmtId="0" fontId="68" fillId="0" borderId="117" xfId="14" applyFont="1" applyBorder="1" applyAlignment="1">
      <alignment horizontal="center" vertical="center"/>
    </xf>
    <xf numFmtId="0" fontId="68" fillId="0" borderId="118" xfId="14" applyFont="1" applyBorder="1" applyAlignment="1">
      <alignment horizontal="center" vertical="center"/>
    </xf>
    <xf numFmtId="0" fontId="64" fillId="0" borderId="59" xfId="14" applyFont="1" applyBorder="1" applyAlignment="1">
      <alignment horizontal="center" vertical="center"/>
    </xf>
    <xf numFmtId="0" fontId="64" fillId="0" borderId="119" xfId="14" applyFont="1" applyBorder="1" applyAlignment="1">
      <alignment horizontal="center" vertical="center"/>
    </xf>
    <xf numFmtId="0" fontId="65" fillId="0" borderId="107" xfId="14" applyFont="1" applyBorder="1" applyAlignment="1">
      <alignment horizontal="center" vertical="center"/>
    </xf>
    <xf numFmtId="0" fontId="61" fillId="0" borderId="70" xfId="14" applyFont="1" applyBorder="1" applyAlignment="1">
      <alignment horizontal="center" vertical="center"/>
    </xf>
    <xf numFmtId="0" fontId="61" fillId="0" borderId="71" xfId="14" applyFont="1" applyBorder="1" applyAlignment="1">
      <alignment horizontal="center" vertical="center"/>
    </xf>
    <xf numFmtId="0" fontId="61" fillId="0" borderId="126" xfId="14" applyFont="1" applyBorder="1" applyAlignment="1">
      <alignment horizontal="center" vertical="center"/>
    </xf>
    <xf numFmtId="0" fontId="61" fillId="0" borderId="128" xfId="14" applyFont="1" applyBorder="1" applyAlignment="1">
      <alignment horizontal="center" vertical="center"/>
    </xf>
    <xf numFmtId="0" fontId="61" fillId="0" borderId="130" xfId="14" applyFont="1" applyBorder="1" applyAlignment="1">
      <alignment horizontal="center" vertical="center"/>
    </xf>
    <xf numFmtId="0" fontId="61" fillId="0" borderId="127" xfId="14" applyFont="1" applyBorder="1" applyAlignment="1">
      <alignment horizontal="center" vertical="center"/>
    </xf>
    <xf numFmtId="0" fontId="61" fillId="0" borderId="75" xfId="14" applyFont="1" applyBorder="1" applyAlignment="1">
      <alignment horizontal="center" vertical="center"/>
    </xf>
    <xf numFmtId="0" fontId="61" fillId="0" borderId="129" xfId="14" applyFont="1" applyBorder="1" applyAlignment="1">
      <alignment horizontal="center" vertical="center"/>
    </xf>
    <xf numFmtId="0" fontId="61" fillId="0" borderId="119" xfId="14" applyFont="1" applyBorder="1" applyAlignment="1">
      <alignment horizontal="center" vertical="center"/>
    </xf>
    <xf numFmtId="0" fontId="61" fillId="0" borderId="131" xfId="14" applyFont="1" applyBorder="1" applyAlignment="1">
      <alignment horizontal="center" vertical="center"/>
    </xf>
    <xf numFmtId="0" fontId="61" fillId="0" borderId="125" xfId="14" applyFont="1" applyBorder="1" applyAlignment="1">
      <alignment horizontal="center" vertical="center"/>
    </xf>
    <xf numFmtId="0" fontId="64" fillId="0" borderId="72" xfId="14" applyFont="1" applyBorder="1" applyAlignment="1">
      <alignment horizontal="center" vertical="center" shrinkToFit="1"/>
    </xf>
    <xf numFmtId="0" fontId="64" fillId="0" borderId="71" xfId="14" applyFont="1" applyBorder="1" applyAlignment="1">
      <alignment horizontal="center" vertical="center" shrinkToFit="1"/>
    </xf>
    <xf numFmtId="0" fontId="64" fillId="0" borderId="73" xfId="14" applyFont="1" applyBorder="1" applyAlignment="1">
      <alignment horizontal="center" vertical="center" shrinkToFit="1"/>
    </xf>
    <xf numFmtId="0" fontId="64" fillId="0" borderId="14" xfId="14" applyFont="1" applyBorder="1" applyAlignment="1">
      <alignment horizontal="center" vertical="center" shrinkToFit="1"/>
    </xf>
    <xf numFmtId="0" fontId="64" fillId="0" borderId="1" xfId="14" applyFont="1" applyBorder="1" applyAlignment="1">
      <alignment horizontal="center" vertical="center" shrinkToFit="1"/>
    </xf>
    <xf numFmtId="0" fontId="64" fillId="0" borderId="15" xfId="14" applyFont="1" applyBorder="1" applyAlignment="1">
      <alignment horizontal="center" vertical="center" shrinkToFit="1"/>
    </xf>
    <xf numFmtId="0" fontId="64" fillId="0" borderId="75" xfId="14" applyFont="1" applyBorder="1" applyAlignment="1">
      <alignment horizontal="center" vertical="center"/>
    </xf>
    <xf numFmtId="0" fontId="64" fillId="0" borderId="8" xfId="14" applyFont="1" applyBorder="1" applyAlignment="1">
      <alignment horizontal="left" vertical="center"/>
    </xf>
    <xf numFmtId="0" fontId="64" fillId="0" borderId="78" xfId="14" applyFont="1" applyBorder="1" applyAlignment="1">
      <alignment horizontal="left" vertical="center"/>
    </xf>
    <xf numFmtId="0" fontId="68" fillId="0" borderId="121" xfId="14" applyFont="1" applyBorder="1" applyAlignment="1">
      <alignment horizontal="center" vertical="center"/>
    </xf>
    <xf numFmtId="0" fontId="68" fillId="0" borderId="82" xfId="14" applyFont="1" applyBorder="1" applyAlignment="1">
      <alignment horizontal="center" vertical="center"/>
    </xf>
    <xf numFmtId="0" fontId="68" fillId="0" borderId="83" xfId="14" applyFont="1" applyBorder="1" applyAlignment="1">
      <alignment horizontal="center" vertical="center"/>
    </xf>
    <xf numFmtId="0" fontId="68" fillId="0" borderId="122" xfId="14" applyFont="1" applyBorder="1" applyAlignment="1">
      <alignment horizontal="center" vertical="center"/>
    </xf>
    <xf numFmtId="0" fontId="68" fillId="0" borderId="123" xfId="14" applyFont="1" applyBorder="1" applyAlignment="1">
      <alignment horizontal="center" vertical="center"/>
    </xf>
    <xf numFmtId="0" fontId="68" fillId="0" borderId="124" xfId="14" applyFont="1" applyBorder="1" applyAlignment="1">
      <alignment horizontal="center" vertical="center"/>
    </xf>
    <xf numFmtId="0" fontId="64" fillId="0" borderId="121" xfId="14" applyFont="1" applyBorder="1" applyAlignment="1">
      <alignment horizontal="center" vertical="center"/>
    </xf>
    <xf numFmtId="0" fontId="64" fillId="0" borderId="82" xfId="14" applyFont="1" applyBorder="1" applyAlignment="1">
      <alignment horizontal="center" vertical="center"/>
    </xf>
    <xf numFmtId="0" fontId="64" fillId="0" borderId="125" xfId="14" applyFont="1" applyBorder="1" applyAlignment="1">
      <alignment horizontal="center" vertical="center"/>
    </xf>
    <xf numFmtId="0" fontId="61" fillId="0" borderId="120" xfId="14" applyFont="1" applyBorder="1" applyAlignment="1">
      <alignment horizontal="center" vertical="center"/>
    </xf>
    <xf numFmtId="0" fontId="61" fillId="0" borderId="121" xfId="14" applyFont="1" applyBorder="1" applyAlignment="1">
      <alignment horizontal="center" vertical="center"/>
    </xf>
    <xf numFmtId="0" fontId="64" fillId="0" borderId="135" xfId="14" applyFont="1" applyBorder="1" applyAlignment="1">
      <alignment horizontal="center" vertical="center"/>
    </xf>
    <xf numFmtId="0" fontId="4" fillId="5" borderId="5" xfId="2" applyFont="1" applyFill="1" applyBorder="1" applyAlignment="1">
      <alignment horizontal="center" vertical="center" shrinkToFit="1"/>
    </xf>
    <xf numFmtId="0" fontId="32" fillId="5" borderId="5" xfId="3" applyFont="1" applyFill="1" applyBorder="1" applyAlignment="1">
      <alignment horizontal="center" vertical="center" shrinkToFit="1"/>
    </xf>
    <xf numFmtId="177" fontId="20" fillId="8" borderId="5" xfId="2" quotePrefix="1" applyNumberFormat="1" applyFont="1" applyFill="1" applyBorder="1" applyAlignment="1">
      <alignment horizontal="center" vertical="center" shrinkToFit="1"/>
    </xf>
    <xf numFmtId="180" fontId="4" fillId="6" borderId="2" xfId="2" quotePrefix="1" applyNumberFormat="1" applyFont="1" applyFill="1" applyBorder="1" applyAlignment="1">
      <alignment horizontal="center" vertical="center" shrinkToFit="1"/>
    </xf>
    <xf numFmtId="180" fontId="4" fillId="6" borderId="4" xfId="2" quotePrefix="1" applyNumberFormat="1" applyFont="1" applyFill="1" applyBorder="1" applyAlignment="1">
      <alignment horizontal="center" vertical="center" shrinkToFit="1"/>
    </xf>
    <xf numFmtId="180" fontId="4" fillId="6" borderId="3" xfId="2" quotePrefix="1" applyNumberFormat="1" applyFont="1" applyFill="1" applyBorder="1" applyAlignment="1">
      <alignment horizontal="center" vertical="center" shrinkToFit="1"/>
    </xf>
    <xf numFmtId="0" fontId="4" fillId="8" borderId="2" xfId="2" applyFont="1" applyFill="1" applyBorder="1" applyAlignment="1">
      <alignment horizontal="center" vertical="center" wrapText="1"/>
    </xf>
    <xf numFmtId="0" fontId="4" fillId="8"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35" fillId="11" borderId="5" xfId="0" applyFont="1" applyFill="1" applyBorder="1" applyAlignment="1">
      <alignment horizontal="center" vertical="center"/>
    </xf>
    <xf numFmtId="0" fontId="4" fillId="8" borderId="7" xfId="2" applyFont="1" applyFill="1" applyBorder="1" applyAlignment="1">
      <alignment horizontal="center" vertical="center" wrapText="1" shrinkToFit="1"/>
    </xf>
    <xf numFmtId="0" fontId="4" fillId="8" borderId="9" xfId="2" applyFont="1" applyFill="1" applyBorder="1" applyAlignment="1">
      <alignment horizontal="center" vertical="center" wrapText="1" shrinkToFit="1"/>
    </xf>
    <xf numFmtId="180" fontId="4" fillId="6" borderId="35" xfId="2" quotePrefix="1" applyNumberFormat="1" applyFont="1" applyFill="1" applyBorder="1" applyAlignment="1">
      <alignment horizontal="center" vertical="center" shrinkToFit="1"/>
    </xf>
    <xf numFmtId="180" fontId="4" fillId="6" borderId="5" xfId="2" quotePrefix="1" applyNumberFormat="1" applyFont="1" applyFill="1" applyBorder="1" applyAlignment="1">
      <alignment horizontal="center" vertical="center" shrinkToFit="1"/>
    </xf>
    <xf numFmtId="0" fontId="4" fillId="8" borderId="5" xfId="2" applyFont="1" applyFill="1" applyBorder="1" applyAlignment="1">
      <alignment horizontal="center" vertical="center" wrapText="1"/>
    </xf>
    <xf numFmtId="0" fontId="34" fillId="4" borderId="5" xfId="2" applyFont="1" applyFill="1" applyBorder="1" applyAlignment="1">
      <alignment horizontal="center" vertical="center"/>
    </xf>
    <xf numFmtId="0" fontId="33" fillId="3" borderId="13" xfId="4" applyFont="1" applyBorder="1" applyAlignment="1" applyProtection="1">
      <alignment horizontal="center" vertical="center" wrapText="1" shrinkToFit="1"/>
    </xf>
    <xf numFmtId="0" fontId="33" fillId="3" borderId="34" xfId="4" applyFont="1" applyBorder="1" applyAlignment="1" applyProtection="1">
      <alignment horizontal="center" vertical="center" wrapText="1" shrinkToFit="1"/>
    </xf>
    <xf numFmtId="0" fontId="26" fillId="0" borderId="5" xfId="2" applyFont="1" applyFill="1" applyBorder="1" applyAlignment="1">
      <alignment horizontal="center" vertical="center"/>
    </xf>
    <xf numFmtId="0" fontId="33" fillId="7" borderId="0" xfId="4" applyFont="1" applyFill="1" applyBorder="1" applyAlignment="1" applyProtection="1">
      <alignment horizontal="center" vertical="center" wrapText="1" shrinkToFit="1"/>
    </xf>
    <xf numFmtId="0" fontId="33" fillId="7" borderId="22" xfId="4" applyFont="1" applyFill="1" applyBorder="1" applyAlignment="1" applyProtection="1">
      <alignment horizontal="center" vertical="center" wrapText="1" shrinkToFit="1"/>
    </xf>
    <xf numFmtId="0" fontId="36" fillId="12" borderId="5" xfId="0" applyFont="1" applyFill="1" applyBorder="1" applyAlignment="1">
      <alignment horizontal="center" vertical="center"/>
    </xf>
  </cellXfs>
  <cellStyles count="15">
    <cellStyle name="60% - アクセント 1 2" xfId="5"/>
    <cellStyle name="Excel Built-in Normal" xfId="6"/>
    <cellStyle name="Excel Built-in Normal 1" xfId="7"/>
    <cellStyle name="Heading" xfId="8"/>
    <cellStyle name="Heading1" xfId="9"/>
    <cellStyle name="Normal" xfId="3"/>
    <cellStyle name="Result" xfId="10"/>
    <cellStyle name="Result2" xfId="11"/>
    <cellStyle name="アクセント 3 2" xfId="4"/>
    <cellStyle name="ハイパーリンク" xfId="12"/>
    <cellStyle name="桁区切り" xfId="1" builtinId="6"/>
    <cellStyle name="標準" xfId="0" builtinId="0"/>
    <cellStyle name="標準 2" xfId="2"/>
    <cellStyle name="標準 3" xfId="13"/>
    <cellStyle name="標準 3 2" xfId="14"/>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123825</xdr:colOff>
      <xdr:row>3</xdr:row>
      <xdr:rowOff>57150</xdr:rowOff>
    </xdr:from>
    <xdr:to>
      <xdr:col>13</xdr:col>
      <xdr:colOff>238125</xdr:colOff>
      <xdr:row>7</xdr:row>
      <xdr:rowOff>0</xdr:rowOff>
    </xdr:to>
    <xdr:sp macro="" textlink="">
      <xdr:nvSpPr>
        <xdr:cNvPr id="2" name="右中かっこ 1">
          <a:extLst>
            <a:ext uri="{FF2B5EF4-FFF2-40B4-BE49-F238E27FC236}">
              <a16:creationId xmlns="" xmlns:a16="http://schemas.microsoft.com/office/drawing/2014/main" id="{00000000-0008-0000-0200-000002000000}"/>
            </a:ext>
          </a:extLst>
        </xdr:cNvPr>
        <xdr:cNvSpPr/>
      </xdr:nvSpPr>
      <xdr:spPr>
        <a:xfrm>
          <a:off x="7800975" y="723900"/>
          <a:ext cx="114300" cy="1466850"/>
        </a:xfrm>
        <a:prstGeom prst="rightBrace">
          <a:avLst/>
        </a:pr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BATA\Documents\&#12456;&#12473;&#12506;\_&#22823;&#20250;\2018_&#22799;\&#22823;&#20250;&#35201;&#38917;\0818&#12456;&#12473;&#12506;&#12469;&#12510;&#12540;&#12501;&#12455;&#12473;U15Vo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書"/>
      <sheetName val="選手名簿"/>
      <sheetName val="宿泊確認書"/>
      <sheetName val="請求書・領収書"/>
      <sheetName val="コード"/>
    </sheetNames>
    <sheetDataSet>
      <sheetData sheetId="0"/>
      <sheetData sheetId="1" refreshError="1"/>
      <sheetData sheetId="2" refreshError="1"/>
      <sheetData sheetId="3" refreshError="1"/>
      <sheetData sheetId="4" refreshError="1"/>
      <sheetData sheetId="5">
        <row r="1">
          <cell r="A1" t="str">
            <v>コード</v>
          </cell>
          <cell r="B1" t="str">
            <v>団体名</v>
          </cell>
          <cell r="C1" t="str">
            <v>〒</v>
          </cell>
          <cell r="D1" t="str">
            <v>チーム
所在地</v>
          </cell>
          <cell r="E1" t="str">
            <v>電話番号</v>
          </cell>
          <cell r="F1" t="str">
            <v>FAX番号</v>
          </cell>
          <cell r="G1" t="str">
            <v>E-mail 1</v>
          </cell>
          <cell r="H1" t="str">
            <v>E-mail 2</v>
          </cell>
          <cell r="I1" t="str">
            <v>引率者 １</v>
          </cell>
          <cell r="J1" t="str">
            <v>携帯番号１</v>
          </cell>
          <cell r="K1" t="str">
            <v>引率者 ２</v>
          </cell>
          <cell r="L1" t="str">
            <v>携帯番号２</v>
          </cell>
          <cell r="M1" t="str">
            <v>引率者 ３</v>
          </cell>
          <cell r="N1" t="str">
            <v>携帯番号３</v>
          </cell>
        </row>
        <row r="2">
          <cell r="A2" t="str">
            <v>153-0064</v>
          </cell>
          <cell r="B2" t="str">
            <v>ＦＣ目黒</v>
          </cell>
          <cell r="C2" t="str">
            <v>153-0064</v>
          </cell>
          <cell r="D2" t="str">
            <v>東京都目黒区下目黒3-12-11　ＦＣ目黒事務局</v>
          </cell>
          <cell r="E2" t="str">
            <v>03-3714-5955</v>
          </cell>
          <cell r="F2" t="str">
            <v>03-3714-5955</v>
          </cell>
          <cell r="G2" t="str">
            <v>fc-meguro@soccer-community.org</v>
          </cell>
          <cell r="H2" t="str">
            <v>－</v>
          </cell>
          <cell r="I2" t="str">
            <v>荒井陽太</v>
          </cell>
          <cell r="J2" t="str">
            <v>090-1457-3261</v>
          </cell>
          <cell r="K2" t="str">
            <v>－</v>
          </cell>
          <cell r="L2" t="str">
            <v>－</v>
          </cell>
          <cell r="M2" t="str">
            <v>－</v>
          </cell>
          <cell r="N2" t="str">
            <v>－</v>
          </cell>
        </row>
        <row r="3">
          <cell r="A3" t="str">
            <v>168-0063</v>
          </cell>
          <cell r="B3" t="str">
            <v>東京杉並ソシオフットボールクラブ</v>
          </cell>
          <cell r="C3" t="str">
            <v>168-0063</v>
          </cell>
          <cell r="D3" t="str">
            <v>東京都杉並区和泉4-18-28 5-103</v>
          </cell>
          <cell r="E3" t="str">
            <v>03-6765-7955</v>
          </cell>
          <cell r="F3" t="str">
            <v>03-3322-8862</v>
          </cell>
          <cell r="G3" t="str">
            <v>socio.n.s@jcom.home.ne.jp</v>
          </cell>
          <cell r="H3" t="str">
            <v>－</v>
          </cell>
          <cell r="I3" t="str">
            <v>西野進亮</v>
          </cell>
          <cell r="J3" t="str">
            <v>090-4431-4291</v>
          </cell>
          <cell r="K3" t="str">
            <v>有川隆広</v>
          </cell>
          <cell r="L3" t="str">
            <v>090-2201-8403</v>
          </cell>
          <cell r="M3" t="str">
            <v>－</v>
          </cell>
          <cell r="N3" t="str">
            <v>－</v>
          </cell>
        </row>
        <row r="4">
          <cell r="A4" t="str">
            <v>244-0816</v>
          </cell>
          <cell r="B4" t="str">
            <v>横浜ジュニオール</v>
          </cell>
          <cell r="C4" t="str">
            <v>244-0816</v>
          </cell>
          <cell r="D4" t="str">
            <v>神奈川県横浜市戸塚区上倉田町242-1</v>
          </cell>
          <cell r="E4" t="str">
            <v>045-862-9291</v>
          </cell>
          <cell r="F4" t="str">
            <v>045-865-1318</v>
          </cell>
          <cell r="G4" t="str">
            <v>maegawa@junior-yokohama.co.jp</v>
          </cell>
          <cell r="H4" t="str">
            <v>－</v>
          </cell>
          <cell r="I4" t="str">
            <v>前川充也</v>
          </cell>
          <cell r="J4" t="str">
            <v>090-8320-1552</v>
          </cell>
          <cell r="K4" t="str">
            <v>－</v>
          </cell>
          <cell r="L4" t="str">
            <v>－</v>
          </cell>
          <cell r="M4" t="str">
            <v>－</v>
          </cell>
          <cell r="N4" t="str">
            <v>－</v>
          </cell>
        </row>
        <row r="5">
          <cell r="A5" t="str">
            <v>251-0012</v>
          </cell>
          <cell r="B5" t="str">
            <v>esporte藤沢</v>
          </cell>
          <cell r="C5" t="str">
            <v>251-0012</v>
          </cell>
          <cell r="D5" t="str">
            <v>神奈川県藤沢市村岡東2-5-7　パレーシャルスカイハイツ201</v>
          </cell>
          <cell r="E5" t="str">
            <v>0466-24-6792</v>
          </cell>
          <cell r="F5" t="str">
            <v>0466-24-6791</v>
          </cell>
          <cell r="G5" t="str">
            <v>esporte-1998@tbz.t-com.ne.jp</v>
          </cell>
          <cell r="H5" t="str">
            <v>－</v>
          </cell>
          <cell r="I5" t="str">
            <v>広山晴士</v>
          </cell>
          <cell r="J5" t="str">
            <v>090-3069-2826</v>
          </cell>
          <cell r="K5" t="str">
            <v>二瓶秀人</v>
          </cell>
          <cell r="L5" t="str">
            <v>080-1821-5808</v>
          </cell>
          <cell r="M5" t="str">
            <v>―</v>
          </cell>
          <cell r="N5" t="str">
            <v>―</v>
          </cell>
        </row>
        <row r="6">
          <cell r="A6" t="str">
            <v>362-0001</v>
          </cell>
          <cell r="B6" t="str">
            <v>ACアスミ</v>
          </cell>
          <cell r="C6" t="str">
            <v>362-0001</v>
          </cell>
          <cell r="D6" t="str">
            <v>埼玉県上尾市上1503-2　㈲朝日スポルティフ内</v>
          </cell>
          <cell r="E6" t="str">
            <v>048-770-1414</v>
          </cell>
          <cell r="F6" t="str">
            <v>048-770-1415</v>
          </cell>
          <cell r="G6" t="str">
            <v>todanho19@yahoo.co.jp</v>
          </cell>
          <cell r="H6" t="str">
            <v>－</v>
          </cell>
          <cell r="I6" t="str">
            <v>戸田直人</v>
          </cell>
          <cell r="J6" t="str">
            <v>－</v>
          </cell>
          <cell r="K6" t="str">
            <v>－</v>
          </cell>
          <cell r="L6" t="str">
            <v>－</v>
          </cell>
          <cell r="M6" t="str">
            <v>－</v>
          </cell>
          <cell r="N6" t="str">
            <v>－</v>
          </cell>
        </row>
        <row r="7">
          <cell r="A7" t="str">
            <v>416-0954</v>
          </cell>
          <cell r="B7" t="str">
            <v>FC Fuji　ジュニアユース</v>
          </cell>
          <cell r="C7" t="str">
            <v>416-0954</v>
          </cell>
          <cell r="D7" t="str">
            <v>静岡県富士市本市場町792</v>
          </cell>
          <cell r="E7" t="str">
            <v>0545-63-1764</v>
          </cell>
          <cell r="F7" t="str">
            <v>0545-38-3223</v>
          </cell>
          <cell r="G7" t="str">
            <v>fuji-sc.2010@rx.tnc.ne.jp</v>
          </cell>
          <cell r="H7" t="str">
            <v>－</v>
          </cell>
          <cell r="I7" t="str">
            <v>青山　剛</v>
          </cell>
          <cell r="J7" t="str">
            <v>090-1393-4922</v>
          </cell>
          <cell r="K7" t="str">
            <v>加来祥太郎</v>
          </cell>
          <cell r="L7" t="str">
            <v>090-5103-7642</v>
          </cell>
          <cell r="M7" t="str">
            <v>－</v>
          </cell>
          <cell r="N7" t="str">
            <v>－</v>
          </cell>
        </row>
        <row r="8">
          <cell r="A8" t="str">
            <v>421-0305</v>
          </cell>
          <cell r="B8" t="str">
            <v>ＨeroFC</v>
          </cell>
          <cell r="C8" t="str">
            <v>421-0305</v>
          </cell>
          <cell r="D8" t="str">
            <v>静岡県榛原郡吉田町大幡1903</v>
          </cell>
          <cell r="E8" t="str">
            <v>0548-33-0333</v>
          </cell>
          <cell r="F8" t="str">
            <v>0548-28-7970</v>
          </cell>
          <cell r="G8" t="str">
            <v>hero@e-ml.net</v>
          </cell>
          <cell r="H8" t="str">
            <v>－</v>
          </cell>
          <cell r="I8" t="str">
            <v>八木勝之</v>
          </cell>
          <cell r="J8" t="str">
            <v>090-2180-4960</v>
          </cell>
          <cell r="K8" t="str">
            <v>－</v>
          </cell>
          <cell r="L8" t="str">
            <v>－</v>
          </cell>
          <cell r="M8" t="str">
            <v>－</v>
          </cell>
          <cell r="N8" t="str">
            <v>－</v>
          </cell>
        </row>
        <row r="9">
          <cell r="A9" t="str">
            <v>518-0002</v>
          </cell>
          <cell r="B9" t="str">
            <v>FC.Avenidasol</v>
          </cell>
          <cell r="C9" t="str">
            <v>518-0002</v>
          </cell>
          <cell r="D9" t="str">
            <v>三重県伊賀市千歳辻之内727-1</v>
          </cell>
          <cell r="E9" t="str">
            <v>0595-23-1132</v>
          </cell>
          <cell r="F9" t="str">
            <v>0595-23-1133</v>
          </cell>
          <cell r="G9" t="str">
            <v>yabunaka@avenidasol.org</v>
          </cell>
          <cell r="I9" t="str">
            <v>薮中一真</v>
          </cell>
          <cell r="J9" t="str">
            <v>090-9184-8170</v>
          </cell>
          <cell r="K9" t="str">
            <v>－</v>
          </cell>
          <cell r="L9" t="str">
            <v>－</v>
          </cell>
          <cell r="M9" t="str">
            <v>－</v>
          </cell>
          <cell r="N9" t="str">
            <v>－</v>
          </cell>
        </row>
        <row r="10">
          <cell r="A10" t="str">
            <v>522-0055</v>
          </cell>
          <cell r="B10" t="str">
            <v>ESPIROSSA彦根SC Jr.ユース</v>
          </cell>
          <cell r="C10" t="str">
            <v>522-0055</v>
          </cell>
          <cell r="D10" t="str">
            <v>滋賀県彦根市野瀬町181-1　ゴルフプラザ彦根2Ｆ</v>
          </cell>
          <cell r="E10" t="str">
            <v>070-5503-5118</v>
          </cell>
          <cell r="F10" t="str">
            <v>0749-23-0753</v>
          </cell>
          <cell r="G10" t="str">
            <v>info@espirossa.com</v>
          </cell>
          <cell r="H10" t="str">
            <v>－</v>
          </cell>
          <cell r="I10" t="str">
            <v>雨森</v>
          </cell>
          <cell r="J10" t="str">
            <v>070-5503-5118</v>
          </cell>
          <cell r="K10" t="str">
            <v>－</v>
          </cell>
          <cell r="L10" t="str">
            <v>－</v>
          </cell>
          <cell r="M10" t="str">
            <v>－</v>
          </cell>
          <cell r="N10" t="str">
            <v>－</v>
          </cell>
        </row>
        <row r="11">
          <cell r="A11" t="str">
            <v>545-0035</v>
          </cell>
          <cell r="B11" t="str">
            <v>大阪市阪南FC</v>
          </cell>
          <cell r="C11" t="str">
            <v>545-0035</v>
          </cell>
          <cell r="D11" t="str">
            <v>大阪府大阪市阿倍野区北畠1-16-24</v>
          </cell>
          <cell r="E11" t="str">
            <v>090-6060-4979</v>
          </cell>
          <cell r="F11" t="str">
            <v>06-6622-7497</v>
          </cell>
          <cell r="G11" t="str">
            <v>to-overcome-myself@hotmail.co.jp</v>
          </cell>
          <cell r="H11" t="str">
            <v>j193153a@ocec.ne.jp</v>
          </cell>
          <cell r="I11" t="str">
            <v>島田一真</v>
          </cell>
          <cell r="J11" t="str">
            <v>090-6060-4979</v>
          </cell>
          <cell r="K11" t="str">
            <v>－</v>
          </cell>
          <cell r="L11" t="str">
            <v>－</v>
          </cell>
          <cell r="M11" t="str">
            <v>－</v>
          </cell>
          <cell r="N11" t="str">
            <v>－</v>
          </cell>
        </row>
        <row r="12">
          <cell r="A12" t="str">
            <v>547-0035</v>
          </cell>
          <cell r="B12" t="str">
            <v>NFC OSAKA U-15</v>
          </cell>
          <cell r="C12" t="str">
            <v>547-0035</v>
          </cell>
          <cell r="D12" t="str">
            <v>大阪府大阪市平野区西脇４丁目1-45</v>
          </cell>
          <cell r="E12" t="str">
            <v>06-6705-3501</v>
          </cell>
          <cell r="F12" t="str">
            <v>06-6705-3502</v>
          </cell>
          <cell r="G12" t="str">
            <v>nfcosaka1993@yahoo.co.jp</v>
          </cell>
          <cell r="H12" t="str">
            <v>－</v>
          </cell>
          <cell r="I12" t="str">
            <v>石川　翼</v>
          </cell>
          <cell r="J12" t="str">
            <v>080-6153-4185</v>
          </cell>
          <cell r="K12" t="str">
            <v>－</v>
          </cell>
          <cell r="L12" t="str">
            <v>－</v>
          </cell>
          <cell r="M12" t="str">
            <v>－</v>
          </cell>
          <cell r="N12" t="str">
            <v>－</v>
          </cell>
        </row>
        <row r="13">
          <cell r="A13" t="str">
            <v>554-0001</v>
          </cell>
          <cell r="B13" t="str">
            <v>此花中学校</v>
          </cell>
          <cell r="C13" t="str">
            <v>554-0001</v>
          </cell>
          <cell r="D13" t="str">
            <v>大阪府大阪市此花区2-14-31</v>
          </cell>
          <cell r="E13" t="str">
            <v>06-6468-7241</v>
          </cell>
          <cell r="F13" t="str">
            <v>06-6468-5764</v>
          </cell>
          <cell r="G13" t="str">
            <v>hiroyoshifreak@gmail.com</v>
          </cell>
          <cell r="H13" t="str">
            <v>－</v>
          </cell>
          <cell r="I13" t="str">
            <v>尾松大義</v>
          </cell>
          <cell r="J13" t="str">
            <v>090-5901-6869</v>
          </cell>
          <cell r="K13" t="str">
            <v>－</v>
          </cell>
          <cell r="L13" t="str">
            <v>－</v>
          </cell>
          <cell r="M13" t="str">
            <v>－</v>
          </cell>
          <cell r="N13" t="str">
            <v>－</v>
          </cell>
        </row>
        <row r="14">
          <cell r="A14" t="str">
            <v>598-0043</v>
          </cell>
          <cell r="B14" t="str">
            <v>HEAT FC</v>
          </cell>
          <cell r="C14" t="str">
            <v>598-0043</v>
          </cell>
          <cell r="D14" t="str">
            <v>大阪府泉佐野市大西2-3-3</v>
          </cell>
          <cell r="E14" t="str">
            <v>090-2060-6055</v>
          </cell>
          <cell r="G14" t="str">
            <v>heatfci@softbank.jp</v>
          </cell>
          <cell r="H14" t="str">
            <v>－</v>
          </cell>
          <cell r="I14" t="str">
            <v>西口健一</v>
          </cell>
          <cell r="J14" t="str">
            <v>090-2060-6055</v>
          </cell>
          <cell r="K14" t="str">
            <v>－</v>
          </cell>
          <cell r="L14" t="str">
            <v>－</v>
          </cell>
          <cell r="M14" t="str">
            <v>－</v>
          </cell>
          <cell r="N14" t="str">
            <v>－</v>
          </cell>
        </row>
        <row r="15">
          <cell r="A15" t="str">
            <v>613-0022</v>
          </cell>
          <cell r="B15" t="str">
            <v>FC ソルセウ</v>
          </cell>
          <cell r="C15" t="str">
            <v>613-0022</v>
          </cell>
          <cell r="D15" t="str">
            <v>京都府久世郡久御山町市田珠城36-1</v>
          </cell>
          <cell r="E15" t="str">
            <v>－</v>
          </cell>
          <cell r="F15" t="str">
            <v>－</v>
          </cell>
          <cell r="G15" t="str">
            <v>solceu@leto.eonet.ne.jp</v>
          </cell>
          <cell r="H15" t="str">
            <v>－</v>
          </cell>
          <cell r="I15" t="str">
            <v>藤谷浩二</v>
          </cell>
          <cell r="J15" t="str">
            <v>090-6758-0903</v>
          </cell>
          <cell r="K15" t="str">
            <v>－</v>
          </cell>
          <cell r="L15" t="str">
            <v>－</v>
          </cell>
          <cell r="M15" t="str">
            <v>－</v>
          </cell>
          <cell r="N15" t="str">
            <v>－</v>
          </cell>
        </row>
        <row r="16">
          <cell r="A16" t="str">
            <v>634-0006</v>
          </cell>
          <cell r="B16" t="str">
            <v>天理FC</v>
          </cell>
          <cell r="C16" t="str">
            <v>634-0006</v>
          </cell>
          <cell r="D16" t="str">
            <v>奈良県橿原市新賀町526 グランヴェルビュ大和八木627</v>
          </cell>
          <cell r="E16" t="str">
            <v>0744-24-7977</v>
          </cell>
          <cell r="F16" t="str">
            <v>0744-24-7977</v>
          </cell>
          <cell r="G16" t="str">
            <v>yasufoot@gblvy.dcns.ne.jp</v>
          </cell>
          <cell r="H16" t="str">
            <v>－</v>
          </cell>
          <cell r="I16" t="str">
            <v>新田靖幸</v>
          </cell>
          <cell r="J16" t="str">
            <v>－</v>
          </cell>
          <cell r="K16" t="str">
            <v>－</v>
          </cell>
          <cell r="L16" t="str">
            <v>－</v>
          </cell>
          <cell r="M16" t="str">
            <v>－</v>
          </cell>
          <cell r="N16" t="str">
            <v>－</v>
          </cell>
        </row>
        <row r="17">
          <cell r="A17" t="str">
            <v>698-0035</v>
          </cell>
          <cell r="B17" t="str">
            <v>益田中学校</v>
          </cell>
          <cell r="C17" t="str">
            <v>698-0035</v>
          </cell>
          <cell r="D17" t="str">
            <v>島根県益田市栄町14-6</v>
          </cell>
          <cell r="E17" t="str">
            <v>0856-22-2390</v>
          </cell>
          <cell r="F17" t="str">
            <v>0856-22-2390</v>
          </cell>
          <cell r="G17" t="str">
            <v>tanaka-mitsuru@masuda-school.ed.jp</v>
          </cell>
          <cell r="H17" t="str">
            <v>－</v>
          </cell>
          <cell r="I17" t="str">
            <v>田中　満</v>
          </cell>
          <cell r="J17" t="str">
            <v>090-1188-4606</v>
          </cell>
          <cell r="K17" t="str">
            <v>－</v>
          </cell>
          <cell r="L17" t="str">
            <v>－</v>
          </cell>
          <cell r="M17" t="str">
            <v>－</v>
          </cell>
          <cell r="N17" t="str">
            <v>－</v>
          </cell>
        </row>
        <row r="18">
          <cell r="A18" t="str">
            <v>698-0041</v>
          </cell>
          <cell r="B18" t="str">
            <v>石見地区トレセン（高津中学校）</v>
          </cell>
          <cell r="C18" t="str">
            <v>698-0041</v>
          </cell>
          <cell r="D18" t="str">
            <v>島根県益田市高津三丁目14番1号</v>
          </cell>
          <cell r="E18" t="str">
            <v>0856-22-1001</v>
          </cell>
          <cell r="F18" t="str">
            <v>0856-22-1048</v>
          </cell>
          <cell r="G18" t="str">
            <v>tabara-shunsuke@masuda-school.ed.jp</v>
          </cell>
          <cell r="H18" t="str">
            <v>－</v>
          </cell>
          <cell r="I18" t="str">
            <v>田原　俊輔</v>
          </cell>
          <cell r="J18" t="str">
            <v>090-1017-9480</v>
          </cell>
          <cell r="K18" t="str">
            <v>岩田宏介</v>
          </cell>
          <cell r="L18" t="str">
            <v>090-4893-6529</v>
          </cell>
          <cell r="M18" t="str">
            <v>－</v>
          </cell>
          <cell r="N18" t="str">
            <v>－</v>
          </cell>
        </row>
        <row r="19">
          <cell r="A19" t="str">
            <v>698-2143</v>
          </cell>
          <cell r="B19" t="str">
            <v>ボアソルテ美都FC</v>
          </cell>
          <cell r="C19" t="str">
            <v>698-2143</v>
          </cell>
          <cell r="D19" t="str">
            <v>島根県益田市内田町口297</v>
          </cell>
          <cell r="E19" t="str">
            <v>0856-25-7344</v>
          </cell>
          <cell r="F19" t="str">
            <v>0856-25-7344</v>
          </cell>
          <cell r="G19" t="str">
            <v>oga.hajime1@gmail.com</v>
          </cell>
          <cell r="H19" t="str">
            <v>－</v>
          </cell>
          <cell r="I19" t="str">
            <v>石川英樹</v>
          </cell>
          <cell r="J19" t="str">
            <v>090-7138-4687</v>
          </cell>
          <cell r="K19" t="str">
            <v>山崎　勲</v>
          </cell>
          <cell r="L19" t="str">
            <v>090-7132-4987</v>
          </cell>
          <cell r="M19" t="str">
            <v>－</v>
          </cell>
          <cell r="N19" t="str">
            <v>－</v>
          </cell>
        </row>
        <row r="20">
          <cell r="A20" t="str">
            <v>708-1122</v>
          </cell>
          <cell r="B20" t="str">
            <v>J-FIELD津山SC</v>
          </cell>
          <cell r="C20" t="str">
            <v>708-1122</v>
          </cell>
          <cell r="D20" t="str">
            <v>岡山県津山市下高倉東1983-1</v>
          </cell>
          <cell r="E20" t="str">
            <v>0868-29-7118</v>
          </cell>
          <cell r="F20" t="str">
            <v>0868-29-7118</v>
          </cell>
          <cell r="G20" t="str">
            <v>kingtsubaki727@yahoo.co.jp</v>
          </cell>
          <cell r="H20" t="str">
            <v>－</v>
          </cell>
          <cell r="I20" t="str">
            <v>椿本　将</v>
          </cell>
          <cell r="J20" t="str">
            <v>080-2912-3485</v>
          </cell>
          <cell r="K20" t="str">
            <v>－</v>
          </cell>
          <cell r="L20" t="str">
            <v>－</v>
          </cell>
          <cell r="M20" t="str">
            <v>－</v>
          </cell>
          <cell r="N20" t="str">
            <v>－</v>
          </cell>
        </row>
        <row r="21">
          <cell r="A21" t="str">
            <v>722-0045</v>
          </cell>
          <cell r="B21" t="str">
            <v>ルースFC</v>
          </cell>
          <cell r="C21" t="str">
            <v>722-0045</v>
          </cell>
          <cell r="D21" t="str">
            <v>広島県尾道市久保１丁目9-28</v>
          </cell>
          <cell r="E21" t="str">
            <v>－</v>
          </cell>
          <cell r="F21" t="str">
            <v>－</v>
          </cell>
          <cell r="G21" t="str">
            <v>luz.fc.2010@gmail.com</v>
          </cell>
          <cell r="H21" t="str">
            <v>－</v>
          </cell>
          <cell r="I21" t="str">
            <v>余越亮介</v>
          </cell>
          <cell r="J21" t="str">
            <v>090-2003-7989</v>
          </cell>
          <cell r="K21" t="str">
            <v>－</v>
          </cell>
          <cell r="L21" t="str">
            <v>－</v>
          </cell>
          <cell r="M21" t="str">
            <v>－</v>
          </cell>
          <cell r="N21" t="str">
            <v>－</v>
          </cell>
        </row>
        <row r="22">
          <cell r="A22" t="str">
            <v>725-0022</v>
          </cell>
          <cell r="B22" t="str">
            <v>ピースクラブジュニアユース</v>
          </cell>
          <cell r="C22" t="str">
            <v>725-0022</v>
          </cell>
          <cell r="D22" t="str">
            <v>広島県竹原市本町2-9-6</v>
          </cell>
          <cell r="E22" t="str">
            <v>0846-22-7457</v>
          </cell>
          <cell r="F22" t="str">
            <v>0846-22-7457</v>
          </cell>
          <cell r="G22" t="str">
            <v>syuuto@mocha.ocn.ne.jp</v>
          </cell>
          <cell r="H22" t="str">
            <v>－</v>
          </cell>
          <cell r="I22" t="str">
            <v>柿迫克明</v>
          </cell>
          <cell r="J22" t="str">
            <v>090-2094-2940</v>
          </cell>
          <cell r="K22" t="str">
            <v>－</v>
          </cell>
          <cell r="L22" t="str">
            <v>－</v>
          </cell>
          <cell r="M22" t="str">
            <v>－</v>
          </cell>
          <cell r="N22" t="str">
            <v>－</v>
          </cell>
        </row>
        <row r="23">
          <cell r="A23" t="str">
            <v>732-0032</v>
          </cell>
          <cell r="B23" t="str">
            <v>広島ユナイテッド・フットボールクラブ</v>
          </cell>
          <cell r="C23" t="str">
            <v>732-0032</v>
          </cell>
          <cell r="D23" t="str">
            <v>広島県広島市東区上温品3-10-20</v>
          </cell>
          <cell r="E23" t="str">
            <v>082-280-2250</v>
          </cell>
          <cell r="F23" t="str">
            <v>082-280-2250</v>
          </cell>
          <cell r="G23" t="str">
            <v>thomas-k@hicat.ne.jp</v>
          </cell>
          <cell r="H23" t="str">
            <v>－</v>
          </cell>
          <cell r="I23" t="str">
            <v>有田武利</v>
          </cell>
          <cell r="J23" t="str">
            <v>090-5373-6818</v>
          </cell>
          <cell r="K23" t="str">
            <v>近藤　博</v>
          </cell>
          <cell r="L23" t="str">
            <v>090-1182-5137</v>
          </cell>
          <cell r="M23" t="str">
            <v>－</v>
          </cell>
          <cell r="N23" t="str">
            <v>－</v>
          </cell>
        </row>
        <row r="24">
          <cell r="A24" t="str">
            <v>734-0007</v>
          </cell>
          <cell r="B24" t="str">
            <v>広島皆実FC</v>
          </cell>
          <cell r="C24" t="str">
            <v>734-0007</v>
          </cell>
          <cell r="D24" t="str">
            <v>広島県広島市南区皆実町６丁目18-18-301</v>
          </cell>
          <cell r="E24" t="str">
            <v>090-3374-6694</v>
          </cell>
          <cell r="F24" t="str">
            <v>082-250-1468</v>
          </cell>
          <cell r="G24" t="str">
            <v>minami.k.k@rhythm.ocn.ne.jp</v>
          </cell>
          <cell r="H24" t="str">
            <v>kojide2@yahoo.co.jp</v>
          </cell>
          <cell r="I24" t="str">
            <v>小島孝志</v>
          </cell>
          <cell r="J24" t="str">
            <v>090-1359-7652</v>
          </cell>
          <cell r="K24" t="str">
            <v>後藤誠</v>
          </cell>
          <cell r="L24" t="str">
            <v>090-8602-0270</v>
          </cell>
          <cell r="M24" t="str">
            <v>－</v>
          </cell>
          <cell r="N24" t="str">
            <v>－</v>
          </cell>
        </row>
        <row r="25">
          <cell r="A25" t="str">
            <v>738-0035</v>
          </cell>
          <cell r="B25" t="str">
            <v>廿日市FCジュニアユース</v>
          </cell>
          <cell r="C25" t="str">
            <v>738-0035</v>
          </cell>
          <cell r="D25" t="str">
            <v>広島県廿日市市宮園3-2-8</v>
          </cell>
          <cell r="E25" t="str">
            <v>0829-39-4150</v>
          </cell>
          <cell r="F25" t="str">
            <v>0829-38-1125</v>
          </cell>
          <cell r="G25" t="str">
            <v>info@hatsukaichi-fc.com</v>
          </cell>
          <cell r="H25" t="str">
            <v>－</v>
          </cell>
          <cell r="I25" t="str">
            <v>片山　翔</v>
          </cell>
          <cell r="J25" t="str">
            <v>090-5373-9196</v>
          </cell>
          <cell r="K25" t="str">
            <v>山縣直樹</v>
          </cell>
          <cell r="L25" t="str">
            <v>090-2290-8344</v>
          </cell>
          <cell r="M25" t="str">
            <v>－</v>
          </cell>
          <cell r="N25" t="str">
            <v>－</v>
          </cell>
        </row>
        <row r="26">
          <cell r="A26" t="str">
            <v>751-0852</v>
          </cell>
          <cell r="B26" t="str">
            <v>FC亀山</v>
          </cell>
          <cell r="C26" t="str">
            <v>751-0852</v>
          </cell>
          <cell r="D26" t="str">
            <v>山口県下関市熊野町2-6-8</v>
          </cell>
          <cell r="E26" t="str">
            <v>090-3635-5382</v>
          </cell>
          <cell r="F26" t="str">
            <v>0832-54-7550</v>
          </cell>
          <cell r="G26" t="str">
            <v>fckameyama@yahoo.co.jp</v>
          </cell>
          <cell r="H26" t="str">
            <v>－</v>
          </cell>
          <cell r="I26" t="str">
            <v>菊谷三洋</v>
          </cell>
          <cell r="J26" t="str">
            <v>090-1333-4704</v>
          </cell>
          <cell r="K26" t="str">
            <v>－</v>
          </cell>
          <cell r="L26" t="str">
            <v>－</v>
          </cell>
          <cell r="M26" t="str">
            <v>－</v>
          </cell>
          <cell r="N26" t="str">
            <v>－</v>
          </cell>
        </row>
        <row r="27">
          <cell r="A27" t="str">
            <v>752-0975</v>
          </cell>
          <cell r="B27" t="str">
            <v>FCブルーローズ下関</v>
          </cell>
          <cell r="C27" t="str">
            <v>752-0975</v>
          </cell>
          <cell r="D27" t="str">
            <v>山口県下関市長府中浜町3-8岩崎ビル2Ｆ</v>
          </cell>
          <cell r="E27" t="str">
            <v>083-292-8887</v>
          </cell>
          <cell r="F27" t="str">
            <v>083-292-8887</v>
          </cell>
          <cell r="G27" t="str">
            <v>scbluerose1999@yahoo.co.jp</v>
          </cell>
          <cell r="H27" t="str">
            <v>－</v>
          </cell>
          <cell r="I27" t="str">
            <v>鎌江和正</v>
          </cell>
          <cell r="J27" t="str">
            <v>070-6591-5624</v>
          </cell>
          <cell r="K27" t="str">
            <v>－</v>
          </cell>
          <cell r="L27" t="str">
            <v>－</v>
          </cell>
          <cell r="M27" t="str">
            <v>－</v>
          </cell>
          <cell r="N27" t="str">
            <v>－</v>
          </cell>
        </row>
        <row r="28">
          <cell r="A28" t="str">
            <v>753-0212</v>
          </cell>
          <cell r="B28" t="str">
            <v>NPO法人レオーネ山口スポーツクラブ</v>
          </cell>
          <cell r="C28" t="str">
            <v>753-0212</v>
          </cell>
          <cell r="D28" t="str">
            <v>山口県山口市下小鯖1346-3　アディダスフットサルパーク山口</v>
          </cell>
          <cell r="E28" t="str">
            <v>090-1656-2124</v>
          </cell>
          <cell r="F28" t="str">
            <v>083-902-8037</v>
          </cell>
          <cell r="G28" t="str">
            <v>yoneyama@adidas-futsalpark.jp</v>
          </cell>
          <cell r="H28" t="str">
            <v>－</v>
          </cell>
          <cell r="I28" t="str">
            <v>米山大介</v>
          </cell>
          <cell r="J28" t="str">
            <v>090-1656-2124</v>
          </cell>
          <cell r="K28" t="str">
            <v>－</v>
          </cell>
          <cell r="L28" t="str">
            <v>－</v>
          </cell>
          <cell r="M28" t="str">
            <v>－</v>
          </cell>
          <cell r="N28" t="str">
            <v>－</v>
          </cell>
        </row>
        <row r="29">
          <cell r="A29" t="str">
            <v>753-0214</v>
          </cell>
          <cell r="B29" t="str">
            <v>アミザージFCヴェルダディロU-15</v>
          </cell>
          <cell r="C29" t="str">
            <v>753-0214</v>
          </cell>
          <cell r="D29" t="str">
            <v>山口県山口市大内御堀3002-13</v>
          </cell>
          <cell r="E29" t="str">
            <v>083-927-9814</v>
          </cell>
          <cell r="F29" t="str">
            <v>083-927-9814</v>
          </cell>
          <cell r="G29" t="str">
            <v>amizade7@c-able.ne.jp</v>
          </cell>
          <cell r="H29" t="str">
            <v>－</v>
          </cell>
          <cell r="I29" t="str">
            <v>安部圭一</v>
          </cell>
          <cell r="J29" t="str">
            <v>090-3377-8964</v>
          </cell>
          <cell r="K29" t="str">
            <v>安光貴之</v>
          </cell>
          <cell r="L29" t="str">
            <v>090-2007-7800</v>
          </cell>
          <cell r="M29" t="str">
            <v>－</v>
          </cell>
          <cell r="N29" t="str">
            <v>－</v>
          </cell>
        </row>
        <row r="30">
          <cell r="A30" t="str">
            <v>753-0824</v>
          </cell>
          <cell r="B30" t="str">
            <v>FC GRAVA</v>
          </cell>
          <cell r="C30" t="str">
            <v>753-0824</v>
          </cell>
          <cell r="D30" t="str">
            <v>山口県山口市穂積町5-35-5　Y'SシャトルC 202</v>
          </cell>
          <cell r="E30" t="str">
            <v>083-924-9477</v>
          </cell>
          <cell r="F30" t="str">
            <v>083-924-9477</v>
          </cell>
          <cell r="G30" t="str">
            <v>grace.satoshi64375430@gmail.com</v>
          </cell>
          <cell r="H30" t="str">
            <v>－</v>
          </cell>
          <cell r="I30" t="str">
            <v>西村　智</v>
          </cell>
          <cell r="J30" t="str">
            <v>090-6437-5430</v>
          </cell>
          <cell r="K30" t="str">
            <v>澤井誠司</v>
          </cell>
          <cell r="L30" t="str">
            <v>090-9506-6458</v>
          </cell>
          <cell r="M30" t="str">
            <v>浅田　剛</v>
          </cell>
          <cell r="N30" t="str">
            <v>－</v>
          </cell>
        </row>
        <row r="31">
          <cell r="A31" t="str">
            <v>761-8013</v>
          </cell>
          <cell r="B31" t="str">
            <v>シーガルFC</v>
          </cell>
          <cell r="C31" t="str">
            <v>761-8013</v>
          </cell>
          <cell r="D31" t="str">
            <v>香川県高松市香西東町214-3</v>
          </cell>
          <cell r="E31" t="str">
            <v>090-9550-6598</v>
          </cell>
          <cell r="F31" t="str">
            <v>－</v>
          </cell>
          <cell r="G31" t="str">
            <v>kb164idtsa@ybb.ne.jp</v>
          </cell>
          <cell r="H31" t="str">
            <v>kb164idtsa@docomo.ne.jp</v>
          </cell>
          <cell r="I31" t="str">
            <v>久保　浩</v>
          </cell>
          <cell r="J31" t="str">
            <v>090-9550-6598</v>
          </cell>
          <cell r="K31" t="str">
            <v>－</v>
          </cell>
          <cell r="L31" t="str">
            <v>－</v>
          </cell>
          <cell r="M31" t="str">
            <v>－</v>
          </cell>
          <cell r="N31" t="str">
            <v>－</v>
          </cell>
        </row>
        <row r="32">
          <cell r="A32" t="str">
            <v>780-8014</v>
          </cell>
          <cell r="B32" t="str">
            <v>土佐中</v>
          </cell>
          <cell r="C32" t="str">
            <v>780-8014</v>
          </cell>
          <cell r="D32" t="str">
            <v>高知県高知市塩屋崎町1-1-10</v>
          </cell>
          <cell r="E32" t="str">
            <v>088-833-4394</v>
          </cell>
          <cell r="F32" t="str">
            <v>088-833-7373</v>
          </cell>
          <cell r="G32" t="str">
            <v>a.iwasaki@tosa.ed.jp</v>
          </cell>
          <cell r="H32" t="str">
            <v>－</v>
          </cell>
          <cell r="I32" t="str">
            <v>岩崎　啓</v>
          </cell>
          <cell r="J32" t="str">
            <v>090-3787-6329</v>
          </cell>
          <cell r="K32" t="str">
            <v>宮崎寛之</v>
          </cell>
          <cell r="L32" t="str">
            <v>080-3927-5713</v>
          </cell>
          <cell r="M32" t="str">
            <v>－</v>
          </cell>
          <cell r="N32" t="str">
            <v>－</v>
          </cell>
        </row>
        <row r="33">
          <cell r="A33" t="str">
            <v>791-0213</v>
          </cell>
          <cell r="B33" t="str">
            <v>トレーフルFC</v>
          </cell>
          <cell r="C33" t="str">
            <v>791-0213</v>
          </cell>
          <cell r="D33" t="str">
            <v>愛媛県東温市牛渕1138番地8</v>
          </cell>
          <cell r="E33" t="str">
            <v>089-964-1416</v>
          </cell>
          <cell r="F33" t="str">
            <v>089-964-1416</v>
          </cell>
          <cell r="G33" t="str">
            <v>tani05-17@tau.e-catv.ne.jp</v>
          </cell>
          <cell r="H33" t="str">
            <v>tigrinho.fc@dance.ocn.ne.jp</v>
          </cell>
          <cell r="I33" t="str">
            <v>新倉　昇</v>
          </cell>
          <cell r="J33" t="str">
            <v>090-8692-6882</v>
          </cell>
          <cell r="K33" t="str">
            <v>－</v>
          </cell>
          <cell r="L33" t="str">
            <v>－</v>
          </cell>
          <cell r="M33" t="str">
            <v>－</v>
          </cell>
          <cell r="N33" t="str">
            <v>－</v>
          </cell>
        </row>
        <row r="34">
          <cell r="A34" t="str">
            <v>791-0502</v>
          </cell>
          <cell r="B34" t="str">
            <v>FCユナイテッドジュニアユース</v>
          </cell>
          <cell r="C34" t="str">
            <v>791-0502</v>
          </cell>
          <cell r="D34" t="str">
            <v>愛媛県西条市丹原町願連寺364-4</v>
          </cell>
          <cell r="E34" t="str">
            <v>090-7620-3961</v>
          </cell>
          <cell r="F34" t="str">
            <v>－</v>
          </cell>
          <cell r="G34" t="str">
            <v>kondou-takay@esnet.ed.jp</v>
          </cell>
          <cell r="H34" t="str">
            <v>－</v>
          </cell>
          <cell r="I34" t="str">
            <v>近藤崇之</v>
          </cell>
          <cell r="J34" t="str">
            <v>090-7620-3961</v>
          </cell>
          <cell r="K34" t="str">
            <v>椿本慧太</v>
          </cell>
          <cell r="L34" t="str">
            <v>090-2820-9090</v>
          </cell>
          <cell r="M34" t="str">
            <v>－</v>
          </cell>
          <cell r="N34" t="str">
            <v>－</v>
          </cell>
        </row>
        <row r="35">
          <cell r="A35" t="str">
            <v>799-0112</v>
          </cell>
          <cell r="B35" t="str">
            <v>F.C　チェントラーレ</v>
          </cell>
          <cell r="C35" t="str">
            <v>799-0112</v>
          </cell>
          <cell r="D35" t="str">
            <v>愛媛県四国中央市金生町山田井1770-4</v>
          </cell>
          <cell r="E35" t="str">
            <v>0896-56-5155</v>
          </cell>
          <cell r="F35" t="str">
            <v>－</v>
          </cell>
          <cell r="G35" t="str">
            <v>murakami@sun-oike.co.jp</v>
          </cell>
          <cell r="H35" t="str">
            <v>－</v>
          </cell>
          <cell r="I35" t="str">
            <v>村上親也</v>
          </cell>
          <cell r="J35" t="str">
            <v>090-8691-0689</v>
          </cell>
          <cell r="K35" t="str">
            <v>川端康平</v>
          </cell>
          <cell r="L35" t="str">
            <v>090-7781-0509</v>
          </cell>
          <cell r="M35" t="str">
            <v>－</v>
          </cell>
          <cell r="N35" t="str">
            <v>－</v>
          </cell>
        </row>
        <row r="36">
          <cell r="A36" t="str">
            <v>800-0206</v>
          </cell>
          <cell r="B36" t="str">
            <v>フラップ・プライドFC</v>
          </cell>
          <cell r="C36" t="str">
            <v>800-0206</v>
          </cell>
          <cell r="D36" t="str">
            <v>福岡県北九州市小倉南区葛原東5-5-12 シャイン木村202</v>
          </cell>
          <cell r="E36" t="str">
            <v>090-4584-3718</v>
          </cell>
          <cell r="F36" t="str">
            <v>093-472-6912</v>
          </cell>
          <cell r="G36" t="str">
            <v>fcinfo@flappride.com</v>
          </cell>
          <cell r="H36" t="str">
            <v>－</v>
          </cell>
          <cell r="I36" t="str">
            <v>石川善啓</v>
          </cell>
          <cell r="J36" t="str">
            <v>090-4584-3718</v>
          </cell>
          <cell r="K36" t="str">
            <v>－</v>
          </cell>
          <cell r="L36" t="str">
            <v>－</v>
          </cell>
          <cell r="M36" t="str">
            <v>－</v>
          </cell>
          <cell r="N36" t="str">
            <v>－</v>
          </cell>
        </row>
        <row r="37">
          <cell r="A37" t="str">
            <v>800-0207</v>
          </cell>
          <cell r="B37" t="str">
            <v>北九州市立沼中学校サッカー部</v>
          </cell>
          <cell r="C37" t="str">
            <v>800-0207</v>
          </cell>
          <cell r="D37" t="str">
            <v>福岡県北九州市小倉南区沼緑町1-1-1</v>
          </cell>
          <cell r="E37" t="str">
            <v>093-472-0784</v>
          </cell>
          <cell r="F37" t="str">
            <v>093-472-0796</v>
          </cell>
          <cell r="G37" t="str">
            <v>numades@kaw.bbiq.jp</v>
          </cell>
          <cell r="H37" t="str">
            <v>－</v>
          </cell>
          <cell r="I37" t="str">
            <v>井上公一</v>
          </cell>
          <cell r="J37" t="str">
            <v>090-4475-2790</v>
          </cell>
          <cell r="K37" t="str">
            <v>江頭龍司</v>
          </cell>
          <cell r="L37" t="str">
            <v>090-1197-6803</v>
          </cell>
          <cell r="M37" t="str">
            <v>－</v>
          </cell>
          <cell r="N37" t="str">
            <v>－</v>
          </cell>
        </row>
        <row r="38">
          <cell r="A38" t="str">
            <v>802-0981</v>
          </cell>
          <cell r="B38" t="str">
            <v>小倉南FCジュニアユース</v>
          </cell>
          <cell r="C38" t="str">
            <v>802-0981</v>
          </cell>
          <cell r="D38" t="str">
            <v>福岡県北九州市小倉南区企救丘2-4-2-403</v>
          </cell>
          <cell r="E38" t="str">
            <v>093-963-7675</v>
          </cell>
          <cell r="F38" t="str">
            <v>093-963-7675</v>
          </cell>
          <cell r="G38" t="str">
            <v>km.fc@crux.ocn.ne.jp</v>
          </cell>
          <cell r="H38" t="str">
            <v>－</v>
          </cell>
          <cell r="I38" t="str">
            <v>永田仁孝</v>
          </cell>
          <cell r="J38" t="str">
            <v>090-1975-3243</v>
          </cell>
          <cell r="K38" t="str">
            <v>－</v>
          </cell>
          <cell r="L38" t="str">
            <v>－</v>
          </cell>
          <cell r="M38" t="str">
            <v>－</v>
          </cell>
          <cell r="N38" t="str">
            <v>－</v>
          </cell>
        </row>
        <row r="39">
          <cell r="A39" t="str">
            <v>806-0039</v>
          </cell>
          <cell r="B39" t="str">
            <v>アミスターFC八幡</v>
          </cell>
          <cell r="C39" t="str">
            <v>806-0039</v>
          </cell>
          <cell r="D39" t="str">
            <v>福岡県北九州市八幡西区西王子町5-6-102</v>
          </cell>
          <cell r="E39" t="str">
            <v>090-9496-9909</v>
          </cell>
          <cell r="F39" t="str">
            <v>093-231-5501</v>
          </cell>
          <cell r="G39" t="str">
            <v>nosaka@masaki.co.jp</v>
          </cell>
          <cell r="H39" t="str">
            <v>－</v>
          </cell>
          <cell r="I39" t="str">
            <v>野坂雄輝</v>
          </cell>
          <cell r="J39" t="str">
            <v>090-9496-9909</v>
          </cell>
          <cell r="K39" t="str">
            <v>－</v>
          </cell>
          <cell r="L39" t="str">
            <v>－</v>
          </cell>
          <cell r="M39" t="str">
            <v>－</v>
          </cell>
          <cell r="N39" t="str">
            <v>－</v>
          </cell>
        </row>
        <row r="40">
          <cell r="A40" t="str">
            <v>806-0047</v>
          </cell>
          <cell r="B40" t="str">
            <v>PFTC北九州</v>
          </cell>
          <cell r="C40" t="str">
            <v>806-0047</v>
          </cell>
          <cell r="D40" t="str">
            <v>福岡県北九州市八幡西区鷹の巣1丁目6-28-303</v>
          </cell>
          <cell r="E40" t="str">
            <v>093-645-6393</v>
          </cell>
          <cell r="F40" t="str">
            <v>093-512-5120</v>
          </cell>
          <cell r="G40" t="str">
            <v>btxxf218@ybb.ne.jp</v>
          </cell>
          <cell r="H40" t="str">
            <v>－</v>
          </cell>
          <cell r="I40" t="str">
            <v>谷川裕一</v>
          </cell>
          <cell r="J40" t="str">
            <v>090-9560-5912</v>
          </cell>
          <cell r="K40" t="str">
            <v>泉　圭一郎</v>
          </cell>
          <cell r="L40" t="str">
            <v>080-5208-4469</v>
          </cell>
          <cell r="M40" t="str">
            <v>－</v>
          </cell>
          <cell r="N40" t="str">
            <v>－</v>
          </cell>
        </row>
        <row r="41">
          <cell r="A41" t="str">
            <v>808-0101</v>
          </cell>
          <cell r="B41" t="str">
            <v>ひびきサッカースクール</v>
          </cell>
          <cell r="C41" t="str">
            <v>808-0101</v>
          </cell>
          <cell r="D41" t="str">
            <v>福岡県北九州市若松区西天神町14-58-2</v>
          </cell>
          <cell r="E41" t="str">
            <v>090-1365-9249</v>
          </cell>
          <cell r="F41" t="str">
            <v>093-791-8769</v>
          </cell>
          <cell r="G41" t="str">
            <v>tkei2003@goo.jp</v>
          </cell>
          <cell r="H41" t="str">
            <v>－</v>
          </cell>
          <cell r="I41" t="str">
            <v>谷川　啓</v>
          </cell>
          <cell r="J41" t="str">
            <v>090-1365-9249</v>
          </cell>
          <cell r="K41" t="str">
            <v>中島翔太</v>
          </cell>
          <cell r="L41" t="str">
            <v>080-5604-0289</v>
          </cell>
          <cell r="M41" t="str">
            <v>－</v>
          </cell>
          <cell r="N41" t="str">
            <v>－</v>
          </cell>
        </row>
        <row r="42">
          <cell r="A42" t="str">
            <v>809-0026</v>
          </cell>
          <cell r="B42" t="str">
            <v>FOOTBALL CLUB NEO JUNIOR YOUTH (FC NEO)</v>
          </cell>
          <cell r="C42" t="str">
            <v>809-0026</v>
          </cell>
          <cell r="D42" t="str">
            <v>福岡県中間市大辻町21番7号</v>
          </cell>
          <cell r="E42" t="str">
            <v>093-982-3118</v>
          </cell>
          <cell r="F42" t="str">
            <v>093-982-3118</v>
          </cell>
          <cell r="G42" t="str">
            <v>colour@sge.bbiq.jp</v>
          </cell>
          <cell r="H42" t="str">
            <v>iwasa_tsuyoshi@city.nakama.lg.jp</v>
          </cell>
          <cell r="I42" t="str">
            <v>佐藤　諒</v>
          </cell>
          <cell r="J42" t="str">
            <v>090-8397-6773</v>
          </cell>
          <cell r="K42" t="str">
            <v>－</v>
          </cell>
          <cell r="L42" t="str">
            <v>－</v>
          </cell>
          <cell r="M42" t="str">
            <v>－</v>
          </cell>
          <cell r="N42" t="str">
            <v>－</v>
          </cell>
        </row>
        <row r="43">
          <cell r="A43" t="str">
            <v>810-0066</v>
          </cell>
          <cell r="B43" t="str">
            <v>FC TREVO</v>
          </cell>
          <cell r="C43" t="str">
            <v>810-0066</v>
          </cell>
          <cell r="D43" t="str">
            <v>福岡県福岡市中央区1-15</v>
          </cell>
          <cell r="E43" t="str">
            <v>090-7165-6890</v>
          </cell>
          <cell r="F43" t="str">
            <v>－</v>
          </cell>
          <cell r="G43" t="str">
            <v>travo.obuchi@gmail.com</v>
          </cell>
          <cell r="H43" t="str">
            <v>－</v>
          </cell>
          <cell r="I43" t="str">
            <v>大淵雄二</v>
          </cell>
          <cell r="J43" t="str">
            <v>090-7165-6890</v>
          </cell>
          <cell r="K43" t="str">
            <v>－</v>
          </cell>
          <cell r="L43" t="str">
            <v>－</v>
          </cell>
          <cell r="M43" t="str">
            <v>－</v>
          </cell>
          <cell r="N43" t="str">
            <v>－</v>
          </cell>
        </row>
        <row r="44">
          <cell r="A44" t="str">
            <v>811-0102</v>
          </cell>
          <cell r="B44" t="str">
            <v>C.A.フクオカ―ナ</v>
          </cell>
          <cell r="C44" t="str">
            <v>811-0102</v>
          </cell>
          <cell r="D44" t="str">
            <v>福岡県糟屋郡新宮町大字立花口字角田246-5</v>
          </cell>
          <cell r="E44" t="str">
            <v>092-410-2945</v>
          </cell>
          <cell r="F44" t="str">
            <v>092-410-2945</v>
          </cell>
          <cell r="G44" t="str">
            <v>masashi_5247@yahoo.co.jp</v>
          </cell>
          <cell r="H44" t="str">
            <v>－</v>
          </cell>
          <cell r="I44" t="str">
            <v>小代政司</v>
          </cell>
          <cell r="J44" t="str">
            <v>080-6401-0343</v>
          </cell>
          <cell r="K44" t="str">
            <v>三船竜馬</v>
          </cell>
          <cell r="L44" t="str">
            <v>080-3833-5680</v>
          </cell>
          <cell r="M44" t="str">
            <v>－</v>
          </cell>
          <cell r="N44" t="str">
            <v>－</v>
          </cell>
        </row>
        <row r="45">
          <cell r="A45" t="str">
            <v>811-0213</v>
          </cell>
          <cell r="B45" t="str">
            <v>F.C.A HOLY GROUND</v>
          </cell>
          <cell r="C45" t="str">
            <v>811-0213</v>
          </cell>
          <cell r="D45" t="str">
            <v>福岡県福岡市東区和白丘2-11-14</v>
          </cell>
          <cell r="E45" t="str">
            <v>092-605-6807</v>
          </cell>
          <cell r="F45" t="str">
            <v>092-605-6809</v>
          </cell>
          <cell r="G45" t="str">
            <v>f.c.a.holyground@gmail.com</v>
          </cell>
          <cell r="H45" t="str">
            <v>－</v>
          </cell>
          <cell r="I45" t="str">
            <v>中島　宏</v>
          </cell>
          <cell r="J45" t="str">
            <v>090-3194-2220</v>
          </cell>
          <cell r="K45" t="str">
            <v>山田恭輔</v>
          </cell>
          <cell r="L45" t="str">
            <v>080-3221-4638</v>
          </cell>
          <cell r="M45" t="str">
            <v>－</v>
          </cell>
          <cell r="N45" t="str">
            <v>－</v>
          </cell>
        </row>
        <row r="46">
          <cell r="A46" t="str">
            <v>811-0214</v>
          </cell>
          <cell r="B46" t="str">
            <v>福工大附属城東高校女子サッカー部</v>
          </cell>
          <cell r="C46" t="str">
            <v>811-0214</v>
          </cell>
          <cell r="D46" t="str">
            <v>福岡県福岡市東区和白東３－３０－１</v>
          </cell>
          <cell r="E46" t="str">
            <v>092-606-0797</v>
          </cell>
          <cell r="F46" t="str">
            <v>092-606-1550</v>
          </cell>
          <cell r="G46" t="str">
            <v>tanimizu@jyoto.ed.jp</v>
          </cell>
          <cell r="H46" t="str">
            <v>－</v>
          </cell>
          <cell r="I46" t="str">
            <v>谷水健悟</v>
          </cell>
          <cell r="J46" t="str">
            <v>090-5028-8928</v>
          </cell>
          <cell r="K46" t="str">
            <v>村上文司</v>
          </cell>
          <cell r="L46" t="str">
            <v>090-8414-1696</v>
          </cell>
          <cell r="M46" t="str">
            <v>－</v>
          </cell>
          <cell r="N46" t="str">
            <v>－</v>
          </cell>
        </row>
        <row r="47">
          <cell r="A47" t="str">
            <v>811-1211</v>
          </cell>
          <cell r="B47" t="str">
            <v>FC ラパシオン</v>
          </cell>
          <cell r="C47" t="str">
            <v>811-1211</v>
          </cell>
          <cell r="D47" t="str">
            <v>福岡県筑紫郡那珂川町今光8-5-1-410</v>
          </cell>
          <cell r="E47" t="str">
            <v>092-953-2492</v>
          </cell>
          <cell r="F47" t="str">
            <v>092-953-2492</v>
          </cell>
          <cell r="G47" t="str">
            <v>sigeyumikota1996@kyi.biglobe.ne.jp</v>
          </cell>
          <cell r="H47" t="str">
            <v>－</v>
          </cell>
          <cell r="I47" t="str">
            <v>今岡茂人</v>
          </cell>
          <cell r="J47" t="str">
            <v>090-7399-1233</v>
          </cell>
          <cell r="K47" t="str">
            <v>－</v>
          </cell>
          <cell r="L47" t="str">
            <v>－</v>
          </cell>
          <cell r="M47" t="str">
            <v>－</v>
          </cell>
          <cell r="N47" t="str">
            <v>－</v>
          </cell>
        </row>
        <row r="48">
          <cell r="A48" t="str">
            <v>811-1314</v>
          </cell>
          <cell r="B48" t="str">
            <v>LEASSI FUKUOKA FC</v>
          </cell>
          <cell r="C48" t="str">
            <v>811-1314</v>
          </cell>
          <cell r="D48" t="str">
            <v>福岡県福岡市南区的場1-26-11</v>
          </cell>
          <cell r="E48" t="str">
            <v>092-986-3713</v>
          </cell>
          <cell r="F48" t="str">
            <v>092-986-3116</v>
          </cell>
          <cell r="G48" t="str">
            <v>info@leassi.com</v>
          </cell>
          <cell r="H48" t="str">
            <v>－</v>
          </cell>
          <cell r="I48" t="str">
            <v>栁瀨　誉</v>
          </cell>
          <cell r="J48" t="str">
            <v>090-2084-9556</v>
          </cell>
          <cell r="K48" t="str">
            <v>－</v>
          </cell>
          <cell r="L48" t="str">
            <v>－</v>
          </cell>
          <cell r="M48" t="str">
            <v>－</v>
          </cell>
          <cell r="N48" t="str">
            <v>－</v>
          </cell>
        </row>
        <row r="49">
          <cell r="A49" t="str">
            <v>811-1353</v>
          </cell>
          <cell r="B49" t="str">
            <v>柏原中学校</v>
          </cell>
          <cell r="C49" t="str">
            <v>811-1353</v>
          </cell>
          <cell r="D49" t="str">
            <v>福岡県福岡市南区柏原１丁目1-8</v>
          </cell>
          <cell r="E49" t="str">
            <v>092-566-1181</v>
          </cell>
          <cell r="F49" t="str">
            <v>092-566-1482</v>
          </cell>
          <cell r="G49" t="str">
            <v>n-osamu@yamahi.com</v>
          </cell>
          <cell r="H49" t="str">
            <v>－</v>
          </cell>
          <cell r="I49" t="str">
            <v>古賀英寛</v>
          </cell>
          <cell r="J49" t="str">
            <v>090-5722-3013</v>
          </cell>
          <cell r="K49" t="str">
            <v>黒木怜為</v>
          </cell>
          <cell r="L49" t="str">
            <v>090-8830-5731</v>
          </cell>
          <cell r="M49" t="str">
            <v>－</v>
          </cell>
          <cell r="N49" t="str">
            <v>－</v>
          </cell>
        </row>
        <row r="50">
          <cell r="A50" t="str">
            <v>811-1355</v>
          </cell>
          <cell r="B50" t="str">
            <v>ヴィテス福岡FC</v>
          </cell>
          <cell r="C50" t="str">
            <v>811-1355</v>
          </cell>
          <cell r="D50" t="str">
            <v>福岡県福岡市南区桧原7-27-17</v>
          </cell>
          <cell r="E50" t="str">
            <v>092-552-7725</v>
          </cell>
          <cell r="F50" t="str">
            <v>092-552-7725</v>
          </cell>
          <cell r="G50" t="str">
            <v>vitesse_ban@yahoo.co.jp</v>
          </cell>
          <cell r="H50" t="str">
            <v>－</v>
          </cell>
          <cell r="I50" t="str">
            <v>伴　和彦</v>
          </cell>
          <cell r="J50" t="str">
            <v>090-8913-4025</v>
          </cell>
          <cell r="K50" t="str">
            <v>工藤大明</v>
          </cell>
          <cell r="L50" t="str">
            <v>080-5204-8526</v>
          </cell>
          <cell r="M50" t="str">
            <v>－</v>
          </cell>
          <cell r="N50" t="str">
            <v>－</v>
          </cell>
        </row>
        <row r="51">
          <cell r="A51" t="str">
            <v>811-1362</v>
          </cell>
          <cell r="B51" t="str">
            <v>ＣＡグランロッサ</v>
          </cell>
          <cell r="C51" t="str">
            <v>811-1362</v>
          </cell>
          <cell r="D51" t="str">
            <v>福岡県福岡市南区長住7-33-19</v>
          </cell>
          <cell r="E51" t="str">
            <v>－</v>
          </cell>
          <cell r="F51" t="str">
            <v>－</v>
          </cell>
          <cell r="G51" t="str">
            <v>granrossa2011@hb.tp1.jp</v>
          </cell>
          <cell r="H51" t="str">
            <v>－</v>
          </cell>
          <cell r="I51" t="str">
            <v>釘田</v>
          </cell>
          <cell r="J51" t="str">
            <v>090-5291-6922</v>
          </cell>
          <cell r="K51" t="str">
            <v>黒川</v>
          </cell>
          <cell r="L51" t="str">
            <v>－</v>
          </cell>
          <cell r="M51" t="str">
            <v>－</v>
          </cell>
          <cell r="N51" t="str">
            <v>－</v>
          </cell>
        </row>
        <row r="52">
          <cell r="A52" t="str">
            <v>811-2121</v>
          </cell>
          <cell r="B52" t="str">
            <v>宇美フットボールクラブ</v>
          </cell>
          <cell r="C52" t="str">
            <v>811-2121</v>
          </cell>
          <cell r="D52" t="str">
            <v>福岡県糟屋郡宇美町平和1-4-23</v>
          </cell>
          <cell r="E52" t="str">
            <v>092-932-1314</v>
          </cell>
          <cell r="F52" t="str">
            <v>092-932-1314</v>
          </cell>
          <cell r="G52" t="str">
            <v>umifc2010@yahoo.co.jp</v>
          </cell>
          <cell r="H52" t="str">
            <v>－</v>
          </cell>
          <cell r="I52" t="str">
            <v>郡島俊久</v>
          </cell>
          <cell r="J52" t="str">
            <v>090-1478-3912</v>
          </cell>
          <cell r="K52" t="str">
            <v>今村徳昭</v>
          </cell>
          <cell r="L52" t="str">
            <v>090-7169-5128</v>
          </cell>
          <cell r="M52" t="str">
            <v>－</v>
          </cell>
          <cell r="N52" t="str">
            <v>－</v>
          </cell>
        </row>
        <row r="53">
          <cell r="A53" t="str">
            <v>811-5462</v>
          </cell>
          <cell r="B53" t="str">
            <v>壱岐サッカークラブ</v>
          </cell>
          <cell r="C53" t="str">
            <v>811-5462</v>
          </cell>
          <cell r="D53" t="str">
            <v>長崎県壱岐市芦辺町箱崎大左右触550-29</v>
          </cell>
          <cell r="E53" t="str">
            <v>080-5608-4146</v>
          </cell>
          <cell r="G53" t="str">
            <v>ikisilver@adagio.ocn.ne.jp</v>
          </cell>
          <cell r="H53" t="str">
            <v>－</v>
          </cell>
          <cell r="I53" t="str">
            <v>今西亮太</v>
          </cell>
          <cell r="J53" t="str">
            <v>080-5608-4146</v>
          </cell>
          <cell r="K53" t="str">
            <v>－</v>
          </cell>
          <cell r="L53" t="str">
            <v>－</v>
          </cell>
          <cell r="M53" t="str">
            <v>－</v>
          </cell>
          <cell r="N53" t="str">
            <v>－</v>
          </cell>
        </row>
        <row r="54">
          <cell r="A54" t="str">
            <v>812-0007</v>
          </cell>
          <cell r="B54" t="str">
            <v>東福岡自彊館中学校</v>
          </cell>
          <cell r="C54" t="str">
            <v>812-0007</v>
          </cell>
          <cell r="D54" t="str">
            <v>福岡県福岡市博多区東比恵2-24-1</v>
          </cell>
          <cell r="E54" t="str">
            <v>092-434-3330</v>
          </cell>
          <cell r="F54" t="str">
            <v>092-434-3331</v>
          </cell>
          <cell r="G54" t="str">
            <v>higashi_jikyokan_football@yahoo.co.jp</v>
          </cell>
          <cell r="H54" t="str">
            <v>－</v>
          </cell>
          <cell r="I54" t="str">
            <v>志波範彦</v>
          </cell>
          <cell r="J54" t="str">
            <v>090-9567-5926</v>
          </cell>
          <cell r="K54" t="str">
            <v>－</v>
          </cell>
          <cell r="L54" t="str">
            <v>－</v>
          </cell>
          <cell r="M54" t="str">
            <v>－</v>
          </cell>
          <cell r="N54" t="str">
            <v>－</v>
          </cell>
        </row>
        <row r="55">
          <cell r="A55" t="str">
            <v>813-0003</v>
          </cell>
          <cell r="B55" t="str">
            <v>ONE SOUL.C福岡</v>
          </cell>
          <cell r="C55" t="str">
            <v>813-0003</v>
          </cell>
          <cell r="D55" t="str">
            <v>福岡県福岡市東区香住ケ丘5-8-29</v>
          </cell>
          <cell r="E55" t="str">
            <v>092-516-5859</v>
          </cell>
          <cell r="F55" t="str">
            <v>－</v>
          </cell>
          <cell r="G55" t="str">
            <v>nakatalupin@me.com</v>
          </cell>
          <cell r="H55" t="str">
            <v>－</v>
          </cell>
          <cell r="I55" t="str">
            <v>中田雄一朗</v>
          </cell>
          <cell r="J55" t="str">
            <v>090-5746-8148</v>
          </cell>
          <cell r="K55" t="str">
            <v>明石和也</v>
          </cell>
          <cell r="L55" t="str">
            <v>090-1193-4953</v>
          </cell>
          <cell r="M55" t="str">
            <v>－</v>
          </cell>
          <cell r="N55" t="str">
            <v>－</v>
          </cell>
        </row>
        <row r="56">
          <cell r="A56" t="str">
            <v>813-0003</v>
          </cell>
          <cell r="B56" t="str">
            <v>ルーヴェン福岡</v>
          </cell>
          <cell r="C56" t="str">
            <v>813-0003</v>
          </cell>
          <cell r="D56" t="str">
            <v>福岡県福岡市東区香住ケ丘２丁目9-18-602</v>
          </cell>
          <cell r="E56" t="str">
            <v>092-215-1929</v>
          </cell>
          <cell r="F56" t="str">
            <v>092-215-1929</v>
          </cell>
          <cell r="G56" t="str">
            <v>info@hattrick-ss.jp</v>
          </cell>
          <cell r="H56" t="str">
            <v>－</v>
          </cell>
          <cell r="I56" t="str">
            <v>高丸俊彦</v>
          </cell>
          <cell r="J56" t="str">
            <v>090-1871-6573</v>
          </cell>
          <cell r="K56" t="str">
            <v>－</v>
          </cell>
          <cell r="L56" t="str">
            <v>－</v>
          </cell>
          <cell r="M56" t="str">
            <v>－</v>
          </cell>
          <cell r="N56" t="str">
            <v>－</v>
          </cell>
        </row>
        <row r="57">
          <cell r="A57" t="str">
            <v>813-0043</v>
          </cell>
          <cell r="B57" t="str">
            <v>FC　GOLAZO舞鶴</v>
          </cell>
          <cell r="C57" t="str">
            <v>813-0043</v>
          </cell>
          <cell r="D57" t="str">
            <v>福岡県福岡市東区名島4-49-29</v>
          </cell>
          <cell r="E57" t="str">
            <v>092-661-6260</v>
          </cell>
          <cell r="F57" t="str">
            <v>－</v>
          </cell>
          <cell r="G57" t="str">
            <v>paparee@icloud.com</v>
          </cell>
          <cell r="H57" t="str">
            <v>－</v>
          </cell>
          <cell r="I57" t="str">
            <v>松尾雄一</v>
          </cell>
          <cell r="J57" t="str">
            <v>090-3663-4551</v>
          </cell>
          <cell r="K57" t="str">
            <v>中払大介</v>
          </cell>
          <cell r="L57" t="str">
            <v>080-3952-3914</v>
          </cell>
          <cell r="M57" t="str">
            <v>久我眞一</v>
          </cell>
          <cell r="N57" t="str">
            <v>090-7456-4485</v>
          </cell>
        </row>
        <row r="58">
          <cell r="A58" t="str">
            <v>814-0022</v>
          </cell>
          <cell r="B58" t="str">
            <v>MARS福岡</v>
          </cell>
          <cell r="C58" t="str">
            <v>814-0022</v>
          </cell>
          <cell r="D58" t="str">
            <v>福岡県福岡市早良区原5-7-2-301</v>
          </cell>
          <cell r="E58" t="str">
            <v>080-1717-9939</v>
          </cell>
          <cell r="F58" t="str">
            <v>－</v>
          </cell>
          <cell r="G58" t="str">
            <v>kasaku526@yahoo.co.jp</v>
          </cell>
          <cell r="H58" t="str">
            <v>－</v>
          </cell>
          <cell r="I58" t="str">
            <v>大坪景太</v>
          </cell>
          <cell r="J58" t="str">
            <v>080-1717-9939</v>
          </cell>
          <cell r="K58" t="str">
            <v>平田啓二</v>
          </cell>
          <cell r="L58" t="str">
            <v>090-9587-2554</v>
          </cell>
          <cell r="M58" t="str">
            <v>－</v>
          </cell>
          <cell r="N58" t="str">
            <v>－</v>
          </cell>
        </row>
        <row r="59">
          <cell r="A59" t="str">
            <v>814-0104</v>
          </cell>
          <cell r="B59" t="str">
            <v>わかばフットボールクラブ</v>
          </cell>
          <cell r="C59" t="str">
            <v>814-0104</v>
          </cell>
          <cell r="D59" t="str">
            <v>福岡県福岡市城南区別府7-7-32-103</v>
          </cell>
          <cell r="E59" t="str">
            <v>092-843-3160</v>
          </cell>
          <cell r="F59" t="str">
            <v>092-821-4658</v>
          </cell>
          <cell r="G59" t="str">
            <v>wakaba_fc_yasu@circus.ocn.ne.jp</v>
          </cell>
          <cell r="H59" t="str">
            <v>－</v>
          </cell>
          <cell r="I59" t="str">
            <v>井上靖弘</v>
          </cell>
          <cell r="J59" t="str">
            <v>090-7153-0543</v>
          </cell>
          <cell r="K59" t="str">
            <v>田中大地</v>
          </cell>
          <cell r="L59" t="str">
            <v>090-7156-5348</v>
          </cell>
          <cell r="M59" t="str">
            <v>－</v>
          </cell>
          <cell r="N59" t="str">
            <v>－</v>
          </cell>
        </row>
        <row r="60">
          <cell r="A60" t="str">
            <v>814-0155</v>
          </cell>
          <cell r="B60" t="str">
            <v>カメリアFC</v>
          </cell>
          <cell r="C60" t="str">
            <v>814-0155</v>
          </cell>
          <cell r="D60" t="str">
            <v>福岡県福岡市城南区東油山1-14-21 205</v>
          </cell>
          <cell r="E60" t="str">
            <v>090-2516-9272</v>
          </cell>
          <cell r="F60" t="str">
            <v>－</v>
          </cell>
          <cell r="G60" t="str">
            <v>camelliafc2001@yahoo.co.jp</v>
          </cell>
          <cell r="H60" t="str">
            <v>－</v>
          </cell>
          <cell r="I60" t="str">
            <v>加藤義裕</v>
          </cell>
          <cell r="J60" t="str">
            <v>090-2516-9272</v>
          </cell>
          <cell r="K60" t="str">
            <v>川井田浩</v>
          </cell>
          <cell r="L60" t="str">
            <v>080-5605-9244</v>
          </cell>
          <cell r="M60" t="str">
            <v>－</v>
          </cell>
          <cell r="N60" t="str">
            <v>－</v>
          </cell>
        </row>
        <row r="61">
          <cell r="A61" t="str">
            <v>815-0001</v>
          </cell>
          <cell r="B61" t="str">
            <v>宮竹中学校サッカー部</v>
          </cell>
          <cell r="C61" t="str">
            <v>815-0001</v>
          </cell>
          <cell r="D61" t="str">
            <v>福岡県福岡市南区五十川1-4-1</v>
          </cell>
          <cell r="E61" t="str">
            <v>092-481-5781</v>
          </cell>
          <cell r="F61" t="str">
            <v>092-481-5820</v>
          </cell>
          <cell r="G61" t="str">
            <v>sm2112235@eco.ocn.ne.jp</v>
          </cell>
          <cell r="H61" t="str">
            <v>－</v>
          </cell>
          <cell r="I61" t="str">
            <v>宮崎　瞬</v>
          </cell>
          <cell r="J61" t="str">
            <v>090-7162-4345</v>
          </cell>
          <cell r="K61" t="str">
            <v>松永小夜子</v>
          </cell>
          <cell r="L61" t="str">
            <v>090-3327-7248</v>
          </cell>
          <cell r="M61" t="str">
            <v>－</v>
          </cell>
          <cell r="N61" t="str">
            <v>－</v>
          </cell>
        </row>
        <row r="62">
          <cell r="A62" t="str">
            <v>815-0036</v>
          </cell>
          <cell r="B62" t="str">
            <v>野間中学校サッカー部</v>
          </cell>
          <cell r="C62" t="str">
            <v>815-0036</v>
          </cell>
          <cell r="D62" t="str">
            <v>福岡県福岡市南区筑紫丘2-2-1</v>
          </cell>
          <cell r="E62" t="str">
            <v>092-542-6388</v>
          </cell>
          <cell r="F62" t="str">
            <v>092-542-3694</v>
          </cell>
          <cell r="G62" t="str">
            <v>yuyu10.10mum@ezweb.ne.jp</v>
          </cell>
          <cell r="H62" t="str">
            <v>－</v>
          </cell>
          <cell r="I62" t="str">
            <v>向井佑斗</v>
          </cell>
          <cell r="J62" t="str">
            <v>080-6447-2844</v>
          </cell>
          <cell r="K62" t="str">
            <v>－</v>
          </cell>
          <cell r="L62" t="str">
            <v>－</v>
          </cell>
          <cell r="M62" t="str">
            <v>－</v>
          </cell>
          <cell r="N62" t="str">
            <v>－</v>
          </cell>
        </row>
        <row r="63">
          <cell r="A63" t="str">
            <v>816-0813</v>
          </cell>
          <cell r="B63" t="str">
            <v>春日イーグルスFC</v>
          </cell>
          <cell r="C63" t="str">
            <v>816-0813</v>
          </cell>
          <cell r="D63" t="str">
            <v>福岡県春日市惣利3-46 シティベールイーグル1Ｆ</v>
          </cell>
          <cell r="E63" t="str">
            <v>092-595-5197</v>
          </cell>
          <cell r="F63" t="str">
            <v>－</v>
          </cell>
          <cell r="G63" t="str">
            <v>eagles_east_jy@yahoo.co.jp</v>
          </cell>
          <cell r="H63" t="str">
            <v>－</v>
          </cell>
          <cell r="I63" t="str">
            <v>松本英之</v>
          </cell>
          <cell r="J63" t="str">
            <v>090-7387-6251</v>
          </cell>
          <cell r="K63" t="str">
            <v>湯之上大祐</v>
          </cell>
          <cell r="L63" t="str">
            <v>090-5923-0637</v>
          </cell>
          <cell r="M63" t="str">
            <v>－</v>
          </cell>
          <cell r="N63" t="str">
            <v>－</v>
          </cell>
        </row>
        <row r="64">
          <cell r="A64" t="str">
            <v>816-0963</v>
          </cell>
          <cell r="B64" t="str">
            <v>フェルサ大野城FC</v>
          </cell>
          <cell r="C64" t="str">
            <v>816-0963</v>
          </cell>
          <cell r="D64" t="str">
            <v>福岡県大野城市宮野台4-11</v>
          </cell>
          <cell r="E64" t="str">
            <v>090-8410-9599</v>
          </cell>
          <cell r="F64" t="str">
            <v>092-586-6531</v>
          </cell>
          <cell r="G64" t="str">
            <v>fuerza_onojo_fc@yahoo.co.jp</v>
          </cell>
          <cell r="H64" t="str">
            <v>－</v>
          </cell>
          <cell r="I64" t="str">
            <v>田中康大</v>
          </cell>
          <cell r="J64" t="str">
            <v>090-8410-9599</v>
          </cell>
          <cell r="K64" t="str">
            <v>－</v>
          </cell>
          <cell r="L64" t="str">
            <v>－</v>
          </cell>
          <cell r="M64" t="str">
            <v>－</v>
          </cell>
          <cell r="N64" t="str">
            <v>－</v>
          </cell>
        </row>
        <row r="65">
          <cell r="A65" t="str">
            <v>818-0056</v>
          </cell>
          <cell r="B65" t="str">
            <v>カミーリア筑紫野</v>
          </cell>
          <cell r="C65" t="str">
            <v>818-0056</v>
          </cell>
          <cell r="D65" t="str">
            <v>福岡県筑紫野市二日市北1-13-17</v>
          </cell>
          <cell r="E65" t="str">
            <v>092-515-2969</v>
          </cell>
          <cell r="F65" t="str">
            <v>092-515-2969</v>
          </cell>
          <cell r="G65" t="str">
            <v>info@ccsc-jp.org</v>
          </cell>
          <cell r="H65" t="str">
            <v>－</v>
          </cell>
          <cell r="I65" t="str">
            <v>坂倉康</v>
          </cell>
          <cell r="J65" t="str">
            <v>070-5411-4176</v>
          </cell>
          <cell r="K65" t="str">
            <v>坂倉元</v>
          </cell>
          <cell r="L65" t="str">
            <v>070-5530-9396</v>
          </cell>
          <cell r="M65" t="str">
            <v>－</v>
          </cell>
          <cell r="N65" t="str">
            <v>－</v>
          </cell>
        </row>
        <row r="66">
          <cell r="A66" t="str">
            <v>818-0103</v>
          </cell>
          <cell r="B66" t="str">
            <v>筑陽学園中学校サッカー部</v>
          </cell>
          <cell r="C66" t="str">
            <v>818-0103</v>
          </cell>
          <cell r="D66" t="str">
            <v>福岡県太宰府市朱雀5-6-1</v>
          </cell>
          <cell r="E66" t="str">
            <v>092-923-1610</v>
          </cell>
          <cell r="F66" t="str">
            <v>092-929-2008</v>
          </cell>
          <cell r="G66" t="str">
            <v>chuugaku@chikuyogakuen.jp</v>
          </cell>
          <cell r="H66" t="str">
            <v>－</v>
          </cell>
          <cell r="I66" t="str">
            <v>下井英生</v>
          </cell>
          <cell r="J66" t="str">
            <v>090-4518-0443</v>
          </cell>
          <cell r="K66" t="str">
            <v>本永隆寛</v>
          </cell>
          <cell r="L66" t="str">
            <v>090-1369-8844</v>
          </cell>
          <cell r="M66" t="str">
            <v>坂根浩介</v>
          </cell>
          <cell r="N66" t="str">
            <v>090-1199-6609</v>
          </cell>
        </row>
        <row r="67">
          <cell r="A67" t="str">
            <v>819-1561</v>
          </cell>
          <cell r="B67" t="str">
            <v>FC Lazona U-15</v>
          </cell>
          <cell r="C67" t="str">
            <v>819-1561</v>
          </cell>
          <cell r="D67" t="str">
            <v>福岡県糸島市曽根407-6</v>
          </cell>
          <cell r="E67" t="str">
            <v>090-8299-2509</v>
          </cell>
          <cell r="F67" t="str">
            <v>－</v>
          </cell>
          <cell r="G67" t="str">
            <v>fc.lazona@gmail.com</v>
          </cell>
          <cell r="H67" t="str">
            <v>－</v>
          </cell>
          <cell r="I67" t="str">
            <v>山口亮輔</v>
          </cell>
          <cell r="J67" t="str">
            <v>090-8831-8084</v>
          </cell>
          <cell r="K67" t="str">
            <v>－</v>
          </cell>
          <cell r="L67" t="str">
            <v>－</v>
          </cell>
          <cell r="M67" t="str">
            <v>－</v>
          </cell>
          <cell r="N67" t="str">
            <v>－</v>
          </cell>
        </row>
        <row r="68">
          <cell r="A68" t="str">
            <v>820-0011</v>
          </cell>
          <cell r="B68" t="str">
            <v>オリエントFC</v>
          </cell>
          <cell r="C68" t="str">
            <v>820-0011</v>
          </cell>
          <cell r="D68" t="str">
            <v>福岡県飯塚市柏の森1837-1-308</v>
          </cell>
          <cell r="E68" t="str">
            <v>090-1513-0602</v>
          </cell>
          <cell r="F68" t="str">
            <v>－</v>
          </cell>
          <cell r="G68" t="str">
            <v>baba-y795@town.fukuoka-kawasaki.lg.jp</v>
          </cell>
          <cell r="H68" t="str">
            <v>－</v>
          </cell>
          <cell r="I68" t="str">
            <v>馬場由樹</v>
          </cell>
          <cell r="J68" t="str">
            <v>090-1513-0602</v>
          </cell>
          <cell r="K68" t="str">
            <v>辻　雄介</v>
          </cell>
          <cell r="L68" t="str">
            <v>090-9473-9162</v>
          </cell>
          <cell r="M68" t="str">
            <v>－</v>
          </cell>
          <cell r="N68" t="str">
            <v>－</v>
          </cell>
        </row>
        <row r="69">
          <cell r="A69" t="str">
            <v>822-0032</v>
          </cell>
          <cell r="B69" t="str">
            <v>ＦＯＲＴＥ Football Academy</v>
          </cell>
          <cell r="C69" t="str">
            <v>822-0032</v>
          </cell>
          <cell r="D69" t="str">
            <v>福岡県直方市下新入1377</v>
          </cell>
          <cell r="E69" t="str">
            <v>090-4988-1804</v>
          </cell>
          <cell r="F69" t="str">
            <v>0949-24-6639</v>
          </cell>
          <cell r="G69" t="str">
            <v>yoshida06fukuoka@yahoo.co.jp</v>
          </cell>
          <cell r="H69" t="str">
            <v>－</v>
          </cell>
          <cell r="I69" t="str">
            <v>吉田泰久</v>
          </cell>
          <cell r="J69" t="str">
            <v>090-4988-1804</v>
          </cell>
          <cell r="K69" t="str">
            <v>－</v>
          </cell>
          <cell r="L69" t="str">
            <v>－</v>
          </cell>
          <cell r="M69" t="str">
            <v>－</v>
          </cell>
          <cell r="N69" t="str">
            <v>－</v>
          </cell>
        </row>
        <row r="70">
          <cell r="A70" t="str">
            <v>827-0003</v>
          </cell>
          <cell r="B70" t="str">
            <v>川崎FC</v>
          </cell>
          <cell r="C70" t="str">
            <v>827-0003</v>
          </cell>
          <cell r="D70" t="str">
            <v>福岡県田川郡川崎町川崎862-2</v>
          </cell>
          <cell r="E70" t="str">
            <v>0947-72-4089</v>
          </cell>
          <cell r="F70" t="str">
            <v>0947-72-4089</v>
          </cell>
          <cell r="G70" t="str">
            <v>qhbwy469@ybb.ne.jp</v>
          </cell>
          <cell r="H70" t="str">
            <v>－</v>
          </cell>
          <cell r="I70" t="str">
            <v>六田智闘志</v>
          </cell>
          <cell r="J70" t="str">
            <v>090-8419-3083</v>
          </cell>
          <cell r="K70" t="str">
            <v>－</v>
          </cell>
          <cell r="L70" t="str">
            <v>－</v>
          </cell>
          <cell r="M70" t="str">
            <v>－</v>
          </cell>
          <cell r="N70" t="str">
            <v>－</v>
          </cell>
        </row>
        <row r="71">
          <cell r="A71" t="str">
            <v>830-0056</v>
          </cell>
          <cell r="B71" t="str">
            <v>久留米AZALEA</v>
          </cell>
          <cell r="C71" t="str">
            <v>830-0056</v>
          </cell>
          <cell r="D71" t="str">
            <v>福岡県久留米市本山１丁目13-1　202</v>
          </cell>
          <cell r="E71" t="str">
            <v>0942-65-5700</v>
          </cell>
          <cell r="F71" t="str">
            <v>0942-65-5700</v>
          </cell>
          <cell r="G71" t="str">
            <v>info@kurume-azalea.com</v>
          </cell>
          <cell r="H71" t="str">
            <v>－</v>
          </cell>
          <cell r="I71" t="str">
            <v>南　孝輔</v>
          </cell>
          <cell r="J71" t="str">
            <v>090-1362-0613</v>
          </cell>
          <cell r="K71" t="str">
            <v>中村浩晃</v>
          </cell>
          <cell r="L71" t="str">
            <v>090-8918-1370</v>
          </cell>
          <cell r="M71" t="str">
            <v>－</v>
          </cell>
          <cell r="N71" t="str">
            <v>－</v>
          </cell>
        </row>
        <row r="72">
          <cell r="A72" t="str">
            <v>830-1224</v>
          </cell>
          <cell r="B72" t="str">
            <v>FCターキー</v>
          </cell>
          <cell r="C72" t="str">
            <v>830-1224</v>
          </cell>
          <cell r="D72" t="str">
            <v>福岡県三井郡大刀洗町鵜木1440-61</v>
          </cell>
          <cell r="E72" t="str">
            <v>0942-77-1076</v>
          </cell>
          <cell r="F72" t="str">
            <v>0942-77-1076</v>
          </cell>
          <cell r="G72" t="str">
            <v>fcturkey2012@yahoo.co.jp</v>
          </cell>
          <cell r="H72" t="str">
            <v>－</v>
          </cell>
          <cell r="I72" t="str">
            <v>藤井　淳</v>
          </cell>
          <cell r="J72" t="str">
            <v>090-3324-5395</v>
          </cell>
          <cell r="K72" t="str">
            <v>河原巧弥</v>
          </cell>
          <cell r="L72" t="str">
            <v>080-2721-4211</v>
          </cell>
          <cell r="M72" t="str">
            <v>－</v>
          </cell>
          <cell r="N72" t="str">
            <v>－</v>
          </cell>
        </row>
        <row r="73">
          <cell r="A73" t="str">
            <v>831-0004</v>
          </cell>
          <cell r="B73" t="str">
            <v>ペラーダフットボールクラブ</v>
          </cell>
          <cell r="C73" t="str">
            <v>831-0004</v>
          </cell>
          <cell r="D73" t="str">
            <v>福岡県大川市榎津806（小原木工内）</v>
          </cell>
          <cell r="E73" t="str">
            <v>0944-89-5055</v>
          </cell>
          <cell r="F73" t="str">
            <v>0944-87-0456</v>
          </cell>
          <cell r="G73" t="str">
            <v>peladaokawa@gmail.com</v>
          </cell>
          <cell r="H73" t="str">
            <v>－</v>
          </cell>
          <cell r="I73" t="str">
            <v>小原潤一</v>
          </cell>
          <cell r="J73" t="str">
            <v>090-3195-4057</v>
          </cell>
          <cell r="K73" t="str">
            <v>－</v>
          </cell>
          <cell r="L73" t="str">
            <v>－</v>
          </cell>
          <cell r="M73" t="str">
            <v>－</v>
          </cell>
          <cell r="N73" t="str">
            <v>－</v>
          </cell>
        </row>
        <row r="74">
          <cell r="A74" t="str">
            <v>831-0041</v>
          </cell>
          <cell r="B74" t="str">
            <v>FC大川</v>
          </cell>
          <cell r="C74" t="str">
            <v>831-0041</v>
          </cell>
          <cell r="D74" t="str">
            <v>福岡県大川市小保470-12　小保団地11-51（田中）</v>
          </cell>
          <cell r="E74" t="str">
            <v>0944-86-7495</v>
          </cell>
          <cell r="F74" t="str">
            <v>0944-86-7495</v>
          </cell>
          <cell r="G74" t="str">
            <v>fco2005fukuoka@yahoo.co.jp</v>
          </cell>
          <cell r="H74" t="str">
            <v>－</v>
          </cell>
          <cell r="I74" t="str">
            <v>田中正義</v>
          </cell>
          <cell r="J74" t="str">
            <v>090-8837-9769</v>
          </cell>
          <cell r="K74" t="str">
            <v>佐藤宏和</v>
          </cell>
          <cell r="L74" t="str">
            <v>090-7986-1177</v>
          </cell>
          <cell r="M74" t="str">
            <v>中原 真</v>
          </cell>
          <cell r="N74" t="str">
            <v>090-1085-4163</v>
          </cell>
        </row>
        <row r="75">
          <cell r="A75" t="str">
            <v>831-0041</v>
          </cell>
          <cell r="B75" t="str">
            <v>南葛SC FUKUOKA</v>
          </cell>
          <cell r="C75" t="str">
            <v>831-0041</v>
          </cell>
          <cell r="D75" t="str">
            <v>福岡県大川市小保356-2</v>
          </cell>
          <cell r="E75" t="str">
            <v>0120-41-3915</v>
          </cell>
          <cell r="F75" t="str">
            <v>0944-89-2722</v>
          </cell>
          <cell r="G75" t="str">
            <v>nankatsu.fukuoka@gmail.com</v>
          </cell>
          <cell r="H75" t="str">
            <v>－</v>
          </cell>
          <cell r="I75" t="str">
            <v>橋本　健</v>
          </cell>
          <cell r="J75" t="str">
            <v>070-1942-5757</v>
          </cell>
          <cell r="K75" t="str">
            <v>古賀洋平</v>
          </cell>
          <cell r="L75" t="str">
            <v>080-5206-4422</v>
          </cell>
          <cell r="M75" t="str">
            <v>江頭新太郎</v>
          </cell>
          <cell r="N75" t="str">
            <v>090-4775-8333</v>
          </cell>
        </row>
        <row r="76">
          <cell r="A76" t="str">
            <v>833-0005</v>
          </cell>
          <cell r="B76" t="str">
            <v>筑後サザンFC Sulestrela</v>
          </cell>
          <cell r="C76" t="str">
            <v>833-0005</v>
          </cell>
          <cell r="D76" t="str">
            <v>福岡県筑後市長浜2090-7</v>
          </cell>
          <cell r="E76" t="str">
            <v>0942-53-0039</v>
          </cell>
          <cell r="F76" t="str">
            <v>0942-53-0039</v>
          </cell>
          <cell r="G76" t="str">
            <v>yoichiro85132228@yahoo.co.jp</v>
          </cell>
          <cell r="H76" t="str">
            <v>chiyoshi.shiraki@gmail.com</v>
          </cell>
          <cell r="I76" t="str">
            <v>原田陽一郎</v>
          </cell>
          <cell r="J76" t="str">
            <v>080-3489-9194</v>
          </cell>
          <cell r="K76" t="str">
            <v>吉永有騎</v>
          </cell>
          <cell r="L76" t="str">
            <v>080-5213-7133</v>
          </cell>
          <cell r="M76" t="str">
            <v>－</v>
          </cell>
          <cell r="N76" t="str">
            <v>－</v>
          </cell>
        </row>
        <row r="77">
          <cell r="A77" t="str">
            <v>838-0802</v>
          </cell>
          <cell r="B77" t="str">
            <v>三輪中学校</v>
          </cell>
          <cell r="C77" t="str">
            <v>838-0802</v>
          </cell>
          <cell r="D77" t="str">
            <v>福岡県朝倉郡筑前町久光1600番</v>
          </cell>
          <cell r="E77" t="str">
            <v>0946-22-2231</v>
          </cell>
          <cell r="F77" t="str">
            <v>0946-22-1094</v>
          </cell>
          <cell r="G77" t="str">
            <v>tanamachi1014@yahoo.co.jp</v>
          </cell>
          <cell r="H77" t="str">
            <v>－</v>
          </cell>
          <cell r="I77" t="str">
            <v>棚町和哉</v>
          </cell>
          <cell r="J77" t="str">
            <v>090-7445-0401</v>
          </cell>
          <cell r="K77" t="str">
            <v>－</v>
          </cell>
          <cell r="L77" t="str">
            <v>－</v>
          </cell>
          <cell r="M77" t="str">
            <v>－</v>
          </cell>
          <cell r="N77" t="str">
            <v>－</v>
          </cell>
        </row>
        <row r="78">
          <cell r="A78" t="str">
            <v>839-0817</v>
          </cell>
          <cell r="B78" t="str">
            <v>FC LIBRE</v>
          </cell>
          <cell r="C78" t="str">
            <v>839-0817</v>
          </cell>
          <cell r="D78" t="str">
            <v>福岡県久留米市山川町1254-1-2</v>
          </cell>
          <cell r="E78" t="str">
            <v>090-7381-9678</v>
          </cell>
          <cell r="F78" t="str">
            <v>－</v>
          </cell>
          <cell r="G78" t="str">
            <v>fclibre2016@gmail.com</v>
          </cell>
          <cell r="H78" t="str">
            <v>－</v>
          </cell>
          <cell r="I78" t="str">
            <v>山本真嗣</v>
          </cell>
          <cell r="J78" t="str">
            <v>090-7381-9678</v>
          </cell>
          <cell r="K78" t="str">
            <v>鳥實裕弥</v>
          </cell>
          <cell r="L78" t="str">
            <v>090-1515-4605</v>
          </cell>
          <cell r="M78" t="str">
            <v>－</v>
          </cell>
          <cell r="N78" t="str">
            <v>－</v>
          </cell>
        </row>
        <row r="79">
          <cell r="A79" t="str">
            <v>840-0814</v>
          </cell>
          <cell r="B79" t="str">
            <v>成章中学校</v>
          </cell>
          <cell r="C79" t="str">
            <v>840-0814</v>
          </cell>
          <cell r="D79" t="str">
            <v>佐賀県佐賀市成章町7-1</v>
          </cell>
          <cell r="E79" t="str">
            <v>0952-24-4265</v>
          </cell>
          <cell r="F79" t="str">
            <v>0952-24-4266</v>
          </cell>
          <cell r="H79" t="str">
            <v>－</v>
          </cell>
          <cell r="I79" t="str">
            <v>山口裕太郎</v>
          </cell>
          <cell r="J79" t="str">
            <v>090-5477-6968</v>
          </cell>
          <cell r="K79" t="str">
            <v>－</v>
          </cell>
          <cell r="L79" t="str">
            <v>－</v>
          </cell>
          <cell r="M79" t="str">
            <v>－</v>
          </cell>
          <cell r="N79" t="str">
            <v>－</v>
          </cell>
        </row>
        <row r="80">
          <cell r="A80" t="str">
            <v>840-0842</v>
          </cell>
          <cell r="B80" t="str">
            <v>FINE LUZ SAGA F.C</v>
          </cell>
          <cell r="C80" t="str">
            <v>840-0842</v>
          </cell>
          <cell r="D80" t="str">
            <v>佐賀県佐賀市多布施2-6-10</v>
          </cell>
          <cell r="E80" t="str">
            <v>0952-25-6069</v>
          </cell>
          <cell r="F80" t="str">
            <v>0952-25-6069</v>
          </cell>
          <cell r="G80" t="str">
            <v>forza.fineluz@gmail.com</v>
          </cell>
          <cell r="H80" t="str">
            <v>－</v>
          </cell>
          <cell r="I80" t="str">
            <v>小宮　靖</v>
          </cell>
          <cell r="J80" t="str">
            <v>090-4484-2405</v>
          </cell>
          <cell r="K80" t="str">
            <v>小宮　聡</v>
          </cell>
          <cell r="L80" t="str">
            <v>090-2398-1687</v>
          </cell>
          <cell r="M80" t="str">
            <v>－</v>
          </cell>
          <cell r="N80" t="str">
            <v>－</v>
          </cell>
        </row>
        <row r="81">
          <cell r="A81" t="str">
            <v>841-0054</v>
          </cell>
          <cell r="B81" t="str">
            <v>VALENTIA</v>
          </cell>
          <cell r="C81" t="str">
            <v>841-0054</v>
          </cell>
          <cell r="D81" t="str">
            <v>佐賀県鳥栖市蔵上町450-2　103</v>
          </cell>
          <cell r="E81" t="str">
            <v>0942-84-2573</v>
          </cell>
          <cell r="F81" t="str">
            <v>0942-84-2573</v>
          </cell>
          <cell r="G81" t="str">
            <v>niiyan0820no4@yahoo.co.jp</v>
          </cell>
          <cell r="H81" t="str">
            <v>kemari1968@yahoo.co.jp</v>
          </cell>
          <cell r="I81" t="str">
            <v>川前力也</v>
          </cell>
          <cell r="J81" t="str">
            <v>090-8797-9155</v>
          </cell>
          <cell r="K81" t="str">
            <v>－</v>
          </cell>
          <cell r="L81" t="str">
            <v>－</v>
          </cell>
          <cell r="M81" t="str">
            <v>－</v>
          </cell>
          <cell r="N81" t="str">
            <v>－</v>
          </cell>
        </row>
        <row r="82">
          <cell r="A82" t="str">
            <v>841-0204</v>
          </cell>
          <cell r="B82" t="str">
            <v>FCソレイユ2008</v>
          </cell>
          <cell r="C82" t="str">
            <v>841-0204</v>
          </cell>
          <cell r="D82" t="str">
            <v>佐賀県三養基郡基山町大字宮浦343-5 セジュール壱番館</v>
          </cell>
          <cell r="E82" t="str">
            <v>0942-50-8954</v>
          </cell>
          <cell r="F82" t="str">
            <v>0942-50-8956</v>
          </cell>
          <cell r="G82" t="str">
            <v>fcsoleil_2007@yahoo.co.jp</v>
          </cell>
          <cell r="H82" t="str">
            <v>－</v>
          </cell>
          <cell r="I82" t="str">
            <v>富松　健</v>
          </cell>
          <cell r="J82" t="str">
            <v>090-5742-0865</v>
          </cell>
          <cell r="K82" t="str">
            <v>桑原慎一</v>
          </cell>
          <cell r="L82" t="str">
            <v>090-2503-1173</v>
          </cell>
          <cell r="M82" t="str">
            <v>－</v>
          </cell>
          <cell r="N82" t="str">
            <v>－</v>
          </cell>
        </row>
        <row r="83">
          <cell r="A83" t="str">
            <v>846-0014</v>
          </cell>
          <cell r="B83" t="str">
            <v>FC エストレーベ</v>
          </cell>
          <cell r="C83" t="str">
            <v>846-0014</v>
          </cell>
          <cell r="D83" t="str">
            <v>佐賀県多久市東多久町納所3975</v>
          </cell>
          <cell r="E83" t="str">
            <v>090-7986-1069</v>
          </cell>
          <cell r="F83" t="str">
            <v>－</v>
          </cell>
          <cell r="G83" t="str">
            <v>yuyuken3975@yahoo.co.jp</v>
          </cell>
          <cell r="H83" t="str">
            <v>－</v>
          </cell>
          <cell r="I83" t="str">
            <v>松瀬賢治</v>
          </cell>
          <cell r="J83" t="str">
            <v>090-7986-1069</v>
          </cell>
          <cell r="K83" t="str">
            <v>相馬康規</v>
          </cell>
          <cell r="L83" t="str">
            <v>090-8918-8113</v>
          </cell>
          <cell r="M83" t="str">
            <v>－</v>
          </cell>
          <cell r="N83" t="str">
            <v>－</v>
          </cell>
        </row>
        <row r="84">
          <cell r="A84" t="str">
            <v>847-0881</v>
          </cell>
          <cell r="B84" t="str">
            <v>FC VALOR 唐津</v>
          </cell>
          <cell r="C84" t="str">
            <v>847-0881</v>
          </cell>
          <cell r="D84" t="str">
            <v>佐賀県唐津市竹木場5091</v>
          </cell>
          <cell r="E84" t="str">
            <v>0955-74-9714</v>
          </cell>
          <cell r="F84" t="str">
            <v>0955-74-9714</v>
          </cell>
          <cell r="G84" t="str">
            <v>soumu1@onishi-kougyou.co.jp</v>
          </cell>
          <cell r="H84" t="str">
            <v>－</v>
          </cell>
          <cell r="I84" t="str">
            <v>井本喬士</v>
          </cell>
          <cell r="J84" t="str">
            <v>090-5482-6833</v>
          </cell>
          <cell r="K84" t="str">
            <v>－</v>
          </cell>
          <cell r="L84" t="str">
            <v>－</v>
          </cell>
          <cell r="M84" t="str">
            <v>－</v>
          </cell>
          <cell r="N84" t="str">
            <v>－</v>
          </cell>
        </row>
        <row r="85">
          <cell r="A85" t="str">
            <v>849-0114</v>
          </cell>
          <cell r="B85" t="str">
            <v>PLEASURE SC</v>
          </cell>
          <cell r="C85" t="str">
            <v>849-0114</v>
          </cell>
          <cell r="D85" t="str">
            <v>佐賀県三養基郡みやき町中津隈2670-2　A201</v>
          </cell>
          <cell r="E85" t="str">
            <v>090-3734-9068</v>
          </cell>
          <cell r="F85" t="str">
            <v>－</v>
          </cell>
          <cell r="G85" t="str">
            <v>info@pleasure.sc</v>
          </cell>
          <cell r="H85" t="str">
            <v>－</v>
          </cell>
          <cell r="I85" t="str">
            <v>倉地伸一</v>
          </cell>
          <cell r="J85" t="str">
            <v>090-4485-6539</v>
          </cell>
          <cell r="K85" t="str">
            <v>下西剛史</v>
          </cell>
          <cell r="L85" t="str">
            <v>090-5734-3545</v>
          </cell>
          <cell r="M85" t="str">
            <v>山田秀昭</v>
          </cell>
          <cell r="N85" t="str">
            <v>080-3227-4477</v>
          </cell>
        </row>
        <row r="86">
          <cell r="A86" t="str">
            <v>849-0202</v>
          </cell>
          <cell r="B86" t="str">
            <v>思斉館S.C</v>
          </cell>
          <cell r="C86" t="str">
            <v>849-0202</v>
          </cell>
          <cell r="D86" t="str">
            <v>佐賀県佐賀市久保田町大字久富595-2</v>
          </cell>
          <cell r="E86" t="str">
            <v>0952-65-9724</v>
          </cell>
          <cell r="F86" t="str">
            <v>0952-65-9724</v>
          </cell>
          <cell r="G86" t="str">
            <v>fu123fu123@i.softbank.jp</v>
          </cell>
          <cell r="H86" t="str">
            <v>－</v>
          </cell>
          <cell r="I86" t="str">
            <v>今泉春喜</v>
          </cell>
          <cell r="J86" t="str">
            <v>080-2710-5690</v>
          </cell>
          <cell r="K86" t="str">
            <v>中尾里恵</v>
          </cell>
          <cell r="L86" t="str">
            <v>090-4488-2236</v>
          </cell>
          <cell r="M86" t="str">
            <v>吉村</v>
          </cell>
          <cell r="N86" t="str">
            <v>080-5201-3568</v>
          </cell>
        </row>
        <row r="87">
          <cell r="A87" t="str">
            <v>849-1312</v>
          </cell>
          <cell r="B87" t="str">
            <v>FC レヴォーナ</v>
          </cell>
          <cell r="C87" t="str">
            <v>849-1312</v>
          </cell>
          <cell r="D87" t="str">
            <v>佐賀県鹿島市納富分甲284-1</v>
          </cell>
          <cell r="E87" t="str">
            <v>0954-62-5542</v>
          </cell>
          <cell r="F87" t="str">
            <v>0954-62-5542</v>
          </cell>
          <cell r="G87" t="str">
            <v>revona2013@yahoo.co.jp</v>
          </cell>
          <cell r="H87" t="str">
            <v>－</v>
          </cell>
          <cell r="I87" t="str">
            <v>峰松秀雄</v>
          </cell>
          <cell r="J87" t="str">
            <v>090-8392-6419</v>
          </cell>
          <cell r="K87" t="str">
            <v>惟任邦嗣</v>
          </cell>
          <cell r="L87" t="str">
            <v>090-4510-0793</v>
          </cell>
          <cell r="M87" t="str">
            <v>－</v>
          </cell>
          <cell r="N87" t="str">
            <v>－</v>
          </cell>
        </row>
        <row r="88">
          <cell r="A88" t="str">
            <v>851-2206</v>
          </cell>
          <cell r="B88" t="str">
            <v>長崎市立三重中学校サッカー部</v>
          </cell>
          <cell r="C88" t="str">
            <v>851-2206</v>
          </cell>
          <cell r="D88" t="str">
            <v>長崎県長崎市三京町811-5</v>
          </cell>
          <cell r="E88" t="str">
            <v>095-850-0009</v>
          </cell>
          <cell r="F88" t="str">
            <v>095-850-0932</v>
          </cell>
          <cell r="G88" t="str">
            <v>j27@nagasaki-city.ed.jp</v>
          </cell>
          <cell r="H88" t="str">
            <v>－</v>
          </cell>
          <cell r="I88" t="str">
            <v>佐伯昌紘</v>
          </cell>
          <cell r="J88" t="str">
            <v>090-1876-1232</v>
          </cell>
          <cell r="K88" t="str">
            <v>－</v>
          </cell>
          <cell r="L88" t="str">
            <v>－</v>
          </cell>
          <cell r="M88" t="str">
            <v>－</v>
          </cell>
          <cell r="N88" t="str">
            <v>－</v>
          </cell>
        </row>
        <row r="89">
          <cell r="A89" t="str">
            <v>852-8035</v>
          </cell>
          <cell r="B89" t="str">
            <v>長崎レインボーSC</v>
          </cell>
          <cell r="C89" t="str">
            <v>852-8035</v>
          </cell>
          <cell r="D89" t="str">
            <v>長崎県長崎市油木町11-16</v>
          </cell>
          <cell r="E89" t="str">
            <v>095-881-1915</v>
          </cell>
          <cell r="F89" t="str">
            <v>095-881-1915</v>
          </cell>
          <cell r="G89" t="str">
            <v>y.sadayuki@sea.plala.or.jp</v>
          </cell>
          <cell r="H89" t="str">
            <v>－</v>
          </cell>
          <cell r="I89" t="str">
            <v>布志木大介</v>
          </cell>
          <cell r="J89" t="str">
            <v>－</v>
          </cell>
          <cell r="K89" t="str">
            <v>山口定幸</v>
          </cell>
          <cell r="L89" t="str">
            <v>090-1875-1521</v>
          </cell>
          <cell r="M89" t="str">
            <v>－</v>
          </cell>
          <cell r="N89" t="str">
            <v>－</v>
          </cell>
        </row>
        <row r="90">
          <cell r="A90" t="str">
            <v>852-8123</v>
          </cell>
          <cell r="B90" t="str">
            <v>ナガサキアシストサッカーユニオン</v>
          </cell>
          <cell r="C90" t="str">
            <v>852-8123</v>
          </cell>
          <cell r="D90" t="str">
            <v>長崎県長崎市三原1-3-3-3036</v>
          </cell>
          <cell r="E90" t="str">
            <v>095-847-1679</v>
          </cell>
          <cell r="F90" t="str">
            <v>095-847-1679</v>
          </cell>
          <cell r="G90" t="str">
            <v>yamamomo.3.19@khaki.plala.or.jp</v>
          </cell>
          <cell r="H90" t="str">
            <v>－</v>
          </cell>
          <cell r="I90" t="str">
            <v>那須和彦</v>
          </cell>
          <cell r="J90" t="str">
            <v>－</v>
          </cell>
          <cell r="K90" t="str">
            <v>－</v>
          </cell>
          <cell r="L90" t="str">
            <v>－</v>
          </cell>
          <cell r="M90" t="str">
            <v>－</v>
          </cell>
          <cell r="N90" t="str">
            <v>－</v>
          </cell>
        </row>
        <row r="91">
          <cell r="A91" t="str">
            <v>852-8155</v>
          </cell>
          <cell r="B91" t="str">
            <v>長崎ドリームFC</v>
          </cell>
          <cell r="C91" t="str">
            <v>852-8155</v>
          </cell>
          <cell r="D91" t="str">
            <v>長崎県長崎市中園町20-7　パラッツオM 405　</v>
          </cell>
          <cell r="E91" t="str">
            <v>090-1086-1967</v>
          </cell>
          <cell r="F91" t="str">
            <v>－</v>
          </cell>
          <cell r="G91" t="str">
            <v>nagasakidream11@yahoo.co.jp</v>
          </cell>
          <cell r="H91" t="str">
            <v>ritmo.tecnica.inteligencia.17@gmail.com</v>
          </cell>
          <cell r="I91" t="str">
            <v>小國英雄</v>
          </cell>
          <cell r="J91" t="str">
            <v>080-8378-5298</v>
          </cell>
          <cell r="K91" t="str">
            <v>大西　真</v>
          </cell>
          <cell r="L91" t="str">
            <v>090-3909-2676</v>
          </cell>
          <cell r="M91" t="str">
            <v>－</v>
          </cell>
          <cell r="N91" t="str">
            <v>－</v>
          </cell>
        </row>
        <row r="92">
          <cell r="A92" t="str">
            <v>854-0003</v>
          </cell>
          <cell r="B92" t="str">
            <v>長崎FC</v>
          </cell>
          <cell r="C92" t="str">
            <v>854-0003</v>
          </cell>
          <cell r="D92" t="str">
            <v>長崎県諫早市泉町34-32</v>
          </cell>
          <cell r="E92" t="str">
            <v>0957-23-3967</v>
          </cell>
          <cell r="F92" t="str">
            <v>－</v>
          </cell>
          <cell r="G92" t="str">
            <v>spad4kw9@biscuit.ocn.ne.jp</v>
          </cell>
          <cell r="H92" t="str">
            <v>－</v>
          </cell>
          <cell r="I92" t="str">
            <v>下田規貴</v>
          </cell>
          <cell r="J92" t="str">
            <v>090-8833-5829</v>
          </cell>
          <cell r="K92" t="str">
            <v>－</v>
          </cell>
          <cell r="L92" t="str">
            <v>－</v>
          </cell>
          <cell r="M92" t="str">
            <v>－</v>
          </cell>
          <cell r="N92" t="str">
            <v>－</v>
          </cell>
        </row>
        <row r="93">
          <cell r="A93" t="str">
            <v>854-0302</v>
          </cell>
          <cell r="B93" t="str">
            <v>雲仙アルディート</v>
          </cell>
          <cell r="C93" t="str">
            <v>854-0302</v>
          </cell>
          <cell r="D93" t="str">
            <v>長崎県雲仙市愛野町乙1203-2</v>
          </cell>
          <cell r="E93" t="str">
            <v>090-2961-5617</v>
          </cell>
          <cell r="F93" t="str">
            <v>0957-36-1029</v>
          </cell>
          <cell r="G93" t="str">
            <v>tsukada2006@yahoo.co.jp</v>
          </cell>
          <cell r="H93" t="str">
            <v>－</v>
          </cell>
          <cell r="I93" t="str">
            <v>塚田準一</v>
          </cell>
          <cell r="J93" t="str">
            <v>090-2961-5617</v>
          </cell>
          <cell r="K93" t="str">
            <v>山口宇喜和</v>
          </cell>
          <cell r="L93" t="str">
            <v>080-4276-8081</v>
          </cell>
          <cell r="M93" t="str">
            <v>－</v>
          </cell>
          <cell r="N93" t="str">
            <v>－</v>
          </cell>
        </row>
        <row r="94">
          <cell r="A94" t="str">
            <v>855-0851</v>
          </cell>
          <cell r="B94" t="str">
            <v>FC・雲仙エスティオール</v>
          </cell>
          <cell r="C94" t="str">
            <v>855-0851</v>
          </cell>
          <cell r="D94" t="str">
            <v>長崎県島原市萩原2-5248-1 ㈲雲仙自動車学校内</v>
          </cell>
          <cell r="E94" t="str">
            <v>0957-63-1155</v>
          </cell>
          <cell r="F94" t="str">
            <v>0957-63-5455</v>
          </cell>
          <cell r="G94" t="str">
            <v>fc_unzen2003@yahoo.co.jp</v>
          </cell>
          <cell r="H94" t="str">
            <v>－</v>
          </cell>
          <cell r="I94" t="str">
            <v>村上正幸</v>
          </cell>
          <cell r="J94" t="str">
            <v>－</v>
          </cell>
          <cell r="K94" t="str">
            <v>－</v>
          </cell>
          <cell r="L94" t="str">
            <v>－</v>
          </cell>
          <cell r="M94" t="str">
            <v>－</v>
          </cell>
          <cell r="N94" t="str">
            <v>－</v>
          </cell>
        </row>
        <row r="95">
          <cell r="A95" t="str">
            <v>856-0034</v>
          </cell>
          <cell r="B95" t="str">
            <v>セレージャFC</v>
          </cell>
          <cell r="C95" t="str">
            <v>856-0034</v>
          </cell>
          <cell r="D95" t="str">
            <v>長崎県大村市水計町917-1</v>
          </cell>
          <cell r="E95" t="str">
            <v>0957-54-4749</v>
          </cell>
          <cell r="F95" t="str">
            <v>0957-54-4749</v>
          </cell>
          <cell r="G95" t="str">
            <v>nagasakicerejafc@yahoo.co.jp</v>
          </cell>
          <cell r="H95" t="str">
            <v>－</v>
          </cell>
          <cell r="I95" t="str">
            <v>深潟央士</v>
          </cell>
          <cell r="J95" t="str">
            <v>090-5920-7321</v>
          </cell>
          <cell r="K95" t="str">
            <v>－</v>
          </cell>
          <cell r="L95" t="str">
            <v>－</v>
          </cell>
          <cell r="M95" t="str">
            <v>－</v>
          </cell>
          <cell r="N95" t="str">
            <v>－</v>
          </cell>
        </row>
        <row r="96">
          <cell r="A96" t="str">
            <v>856-0817</v>
          </cell>
          <cell r="B96" t="str">
            <v>スネイルSC</v>
          </cell>
          <cell r="C96" t="str">
            <v>856-0817</v>
          </cell>
          <cell r="D96" t="str">
            <v>長崎県大村市古賀島町110番地3</v>
          </cell>
          <cell r="E96" t="str">
            <v>0957-54-5729</v>
          </cell>
          <cell r="F96" t="str">
            <v>0957-54-5729</v>
          </cell>
          <cell r="G96" t="str">
            <v>snailisahaya@yahoo.co.jp</v>
          </cell>
          <cell r="H96" t="str">
            <v>－</v>
          </cell>
          <cell r="I96" t="str">
            <v>江口貴史</v>
          </cell>
          <cell r="J96" t="str">
            <v>090-4353-4778</v>
          </cell>
          <cell r="K96" t="str">
            <v>獅子谷勝幸</v>
          </cell>
          <cell r="L96" t="str">
            <v>080-5205-4083</v>
          </cell>
          <cell r="M96" t="str">
            <v>－</v>
          </cell>
          <cell r="N96" t="str">
            <v>－</v>
          </cell>
        </row>
        <row r="97">
          <cell r="A97" t="str">
            <v>857-0133</v>
          </cell>
          <cell r="B97" t="str">
            <v>フットボールクラブ　ジュントス</v>
          </cell>
          <cell r="C97" t="str">
            <v>857-0133</v>
          </cell>
          <cell r="D97" t="str">
            <v>長崎県佐世保市矢峰町172-1　102</v>
          </cell>
          <cell r="E97" t="str">
            <v>090-3078-9131</v>
          </cell>
          <cell r="F97" t="str">
            <v>－</v>
          </cell>
          <cell r="G97" t="str">
            <v>fc.juntos@tvs12.jp</v>
          </cell>
          <cell r="H97" t="str">
            <v>－</v>
          </cell>
          <cell r="I97" t="str">
            <v>松尾和樹</v>
          </cell>
          <cell r="J97" t="str">
            <v>090-3078-9131</v>
          </cell>
          <cell r="K97" t="str">
            <v>大瀬良祐史</v>
          </cell>
          <cell r="L97" t="str">
            <v>080-8573-9663</v>
          </cell>
          <cell r="M97" t="str">
            <v>川久保弘志</v>
          </cell>
          <cell r="N97" t="str">
            <v>090-2586-1712</v>
          </cell>
        </row>
        <row r="98">
          <cell r="A98" t="str">
            <v>859-3205</v>
          </cell>
          <cell r="B98" t="str">
            <v>ヴェルスリアンFC</v>
          </cell>
          <cell r="C98" t="str">
            <v>859-3205</v>
          </cell>
          <cell r="D98" t="str">
            <v>長崎県佐世保市田ノ浦町131-7</v>
          </cell>
          <cell r="E98" t="str">
            <v>090-4355-8104</v>
          </cell>
          <cell r="F98" t="str">
            <v>0956-39-0021</v>
          </cell>
          <cell r="G98" t="str">
            <v>hsrk5252@bb.tvs12.jp</v>
          </cell>
          <cell r="H98" t="str">
            <v>－</v>
          </cell>
          <cell r="I98" t="str">
            <v>柴藤裕貴</v>
          </cell>
          <cell r="J98" t="str">
            <v>090-4355-8104</v>
          </cell>
          <cell r="K98" t="str">
            <v>金子一平</v>
          </cell>
          <cell r="L98" t="str">
            <v>080-6417-6770</v>
          </cell>
          <cell r="M98" t="str">
            <v>岩永廣継</v>
          </cell>
          <cell r="N98" t="str">
            <v>090-8666-2828</v>
          </cell>
        </row>
        <row r="99">
          <cell r="A99" t="str">
            <v>859-3216</v>
          </cell>
          <cell r="B99" t="str">
            <v>Valorosa nagasaki IMURA</v>
          </cell>
          <cell r="C99" t="str">
            <v>859-3216</v>
          </cell>
          <cell r="D99" t="str">
            <v>長崎県佐世保市勝海町255-1</v>
          </cell>
          <cell r="E99" t="str">
            <v>0956-38-2205</v>
          </cell>
          <cell r="F99" t="str">
            <v>0956-38-9594</v>
          </cell>
          <cell r="G99" t="str">
            <v>reefjapan4173@gmail.com</v>
          </cell>
          <cell r="H99" t="str">
            <v>－</v>
          </cell>
          <cell r="I99" t="str">
            <v>酒井孝毅</v>
          </cell>
          <cell r="J99" t="str">
            <v>090-3192-2126</v>
          </cell>
          <cell r="K99" t="str">
            <v>－</v>
          </cell>
          <cell r="L99" t="str">
            <v>－</v>
          </cell>
          <cell r="M99" t="str">
            <v>－</v>
          </cell>
          <cell r="N99" t="str">
            <v>－</v>
          </cell>
        </row>
        <row r="100">
          <cell r="A100" t="str">
            <v>859-3241</v>
          </cell>
          <cell r="B100" t="str">
            <v>ジュラーレ佐世保</v>
          </cell>
          <cell r="C100" t="str">
            <v>859-3241</v>
          </cell>
          <cell r="D100" t="str">
            <v>長崎県佐世保市有福町4205-22</v>
          </cell>
          <cell r="E100" t="str">
            <v>0956-58-5305</v>
          </cell>
          <cell r="F100" t="str">
            <v>0956-58-5305</v>
          </cell>
          <cell r="G100" t="str">
            <v>giurare2009@yahoo.co.jp</v>
          </cell>
          <cell r="H100" t="str">
            <v>－</v>
          </cell>
          <cell r="I100" t="str">
            <v>萩原聖一郎</v>
          </cell>
          <cell r="J100" t="str">
            <v>090-2500-8002</v>
          </cell>
          <cell r="K100" t="str">
            <v>－</v>
          </cell>
          <cell r="L100" t="str">
            <v>－</v>
          </cell>
          <cell r="M100" t="str">
            <v>－</v>
          </cell>
          <cell r="N100" t="str">
            <v>－</v>
          </cell>
        </row>
        <row r="101">
          <cell r="A101" t="str">
            <v>860-0081</v>
          </cell>
          <cell r="B101" t="str">
            <v>熊本市立京陵中学校</v>
          </cell>
          <cell r="C101" t="str">
            <v>860-0081</v>
          </cell>
          <cell r="D101" t="str">
            <v>熊本県熊本市中央区京町本丁1-14</v>
          </cell>
          <cell r="E101" t="str">
            <v>096-354-1316</v>
          </cell>
          <cell r="F101" t="str">
            <v>096-351-5610</v>
          </cell>
          <cell r="G101" t="str">
            <v>kawamoto.toshiya@t.kumamoto-kmm.ed.jp</v>
          </cell>
          <cell r="H101" t="str">
            <v>－</v>
          </cell>
          <cell r="I101" t="str">
            <v>川本敏也</v>
          </cell>
          <cell r="J101" t="str">
            <v>090-5283-5614</v>
          </cell>
          <cell r="K101" t="str">
            <v>西岡智洋</v>
          </cell>
          <cell r="L101" t="str">
            <v>090-8620-3978</v>
          </cell>
          <cell r="M101" t="str">
            <v>－</v>
          </cell>
          <cell r="N101" t="str">
            <v>－</v>
          </cell>
        </row>
        <row r="102">
          <cell r="A102" t="str">
            <v>861-0304</v>
          </cell>
          <cell r="B102" t="str">
            <v>熊本スクデット</v>
          </cell>
          <cell r="C102" t="str">
            <v>861-0304</v>
          </cell>
          <cell r="D102" t="str">
            <v>熊本県山鹿市鹿本町御宇田278-12</v>
          </cell>
          <cell r="E102" t="str">
            <v>090-2394-7448</v>
          </cell>
          <cell r="G102" t="str">
            <v>scudettofcsfida@yahoo.co.jp</v>
          </cell>
          <cell r="H102" t="str">
            <v>－</v>
          </cell>
          <cell r="I102" t="str">
            <v>宅間孝明</v>
          </cell>
          <cell r="J102" t="str">
            <v>090-2394-7448</v>
          </cell>
          <cell r="K102" t="str">
            <v>秋築謙太郎</v>
          </cell>
          <cell r="L102" t="str">
            <v>－</v>
          </cell>
          <cell r="M102" t="str">
            <v>－</v>
          </cell>
          <cell r="N102" t="str">
            <v>－</v>
          </cell>
        </row>
        <row r="103">
          <cell r="A103" t="str">
            <v>861-1201</v>
          </cell>
          <cell r="B103" t="str">
            <v>FC VIVO</v>
          </cell>
          <cell r="C103" t="str">
            <v>861-1201</v>
          </cell>
          <cell r="D103" t="str">
            <v>熊本県菊池市泗水町吉富175-17　グレース吉富A-101</v>
          </cell>
          <cell r="E103" t="str">
            <v>080-3026-3206</v>
          </cell>
          <cell r="F103" t="str">
            <v>096-359-7966</v>
          </cell>
          <cell r="G103" t="str">
            <v>vivo1041@yahoo.co.jp</v>
          </cell>
          <cell r="H103" t="str">
            <v>－</v>
          </cell>
          <cell r="I103" t="str">
            <v>吉田康二</v>
          </cell>
          <cell r="J103" t="str">
            <v>080-3026-3206</v>
          </cell>
          <cell r="K103" t="str">
            <v>－</v>
          </cell>
          <cell r="L103" t="str">
            <v>－</v>
          </cell>
          <cell r="M103" t="str">
            <v>－</v>
          </cell>
          <cell r="N103" t="str">
            <v>－</v>
          </cell>
        </row>
        <row r="104">
          <cell r="A104" t="str">
            <v>861-2101</v>
          </cell>
          <cell r="B104" t="str">
            <v>桜木中学校サッカー部</v>
          </cell>
          <cell r="C104" t="str">
            <v>861-2101</v>
          </cell>
          <cell r="D104" t="str">
            <v>熊本県熊本市東区桜木４丁目13-23</v>
          </cell>
          <cell r="E104" t="str">
            <v>096-365-1641</v>
          </cell>
          <cell r="F104" t="str">
            <v>096-365-1705</v>
          </cell>
          <cell r="G104" t="str">
            <v>gottin@utopia.ocn.ne.jp</v>
          </cell>
          <cell r="H104" t="str">
            <v>harada.tamio@city.kumamoto.lg.jp</v>
          </cell>
          <cell r="I104" t="str">
            <v>川越公裕</v>
          </cell>
          <cell r="J104" t="str">
            <v>090-4988-0682</v>
          </cell>
          <cell r="K104" t="str">
            <v>原田民雄</v>
          </cell>
          <cell r="L104" t="str">
            <v>090-7441-0723</v>
          </cell>
          <cell r="M104" t="str">
            <v>－</v>
          </cell>
          <cell r="N104" t="str">
            <v>－</v>
          </cell>
        </row>
        <row r="105">
          <cell r="A105" t="str">
            <v>861-2236</v>
          </cell>
          <cell r="B105" t="str">
            <v>FC ESPACIO熊本</v>
          </cell>
          <cell r="C105" t="str">
            <v>861-2236</v>
          </cell>
          <cell r="D105" t="str">
            <v>熊本県上益城郡益城町広崎1039-4　グローリー花立Ⅱ101号</v>
          </cell>
          <cell r="E105" t="str">
            <v>090-7158-7494</v>
          </cell>
          <cell r="F105" t="str">
            <v>096-289-8815</v>
          </cell>
          <cell r="G105" t="str">
            <v>yuji-koga728@nexyzbb.ne.jp</v>
          </cell>
          <cell r="H105" t="str">
            <v>－</v>
          </cell>
          <cell r="I105" t="str">
            <v>古閑裕二</v>
          </cell>
          <cell r="J105" t="str">
            <v>090-7158-7494</v>
          </cell>
          <cell r="K105" t="str">
            <v>－</v>
          </cell>
          <cell r="L105" t="str">
            <v>－</v>
          </cell>
          <cell r="M105" t="str">
            <v>－</v>
          </cell>
          <cell r="N105" t="str">
            <v>－</v>
          </cell>
        </row>
        <row r="106">
          <cell r="A106" t="str">
            <v>861-2404</v>
          </cell>
          <cell r="B106" t="str">
            <v>ビアンカスにしはら</v>
          </cell>
          <cell r="C106" t="str">
            <v>861-2404</v>
          </cell>
          <cell r="D106" t="str">
            <v>熊本県阿蘇郡西原村河原2231</v>
          </cell>
          <cell r="E106" t="str">
            <v>090-1974-9572</v>
          </cell>
          <cell r="F106" t="str">
            <v>096-340-4353</v>
          </cell>
          <cell r="G106" t="str">
            <v>kmyqs972@yahoo.co.jp</v>
          </cell>
          <cell r="H106" t="str">
            <v>－</v>
          </cell>
          <cell r="I106" t="str">
            <v>古賀 薫</v>
          </cell>
          <cell r="J106" t="str">
            <v>090-3325-0891</v>
          </cell>
          <cell r="K106" t="str">
            <v>内山義久</v>
          </cell>
          <cell r="L106" t="str">
            <v>090-1974-9572</v>
          </cell>
          <cell r="M106" t="str">
            <v>－</v>
          </cell>
          <cell r="N106" t="str">
            <v>－</v>
          </cell>
        </row>
        <row r="107">
          <cell r="A107" t="str">
            <v>861-4101</v>
          </cell>
          <cell r="B107" t="str">
            <v>日吉中学校</v>
          </cell>
          <cell r="C107" t="str">
            <v>861-4101</v>
          </cell>
          <cell r="D107" t="str">
            <v>熊本県熊本市南区近見5丁目5番1号</v>
          </cell>
          <cell r="E107" t="str">
            <v>096-351-6442</v>
          </cell>
          <cell r="F107" t="str">
            <v>096-351-6447</v>
          </cell>
          <cell r="G107" t="str">
            <v>yamada.takahiro@t.kumamoto-kmm.ed.jp</v>
          </cell>
          <cell r="H107" t="str">
            <v>junji112001@yahoo.co.jp</v>
          </cell>
          <cell r="I107" t="str">
            <v>山田崇宏</v>
          </cell>
          <cell r="J107" t="str">
            <v>090-1345-2759</v>
          </cell>
          <cell r="K107" t="str">
            <v>－</v>
          </cell>
          <cell r="L107" t="str">
            <v>－</v>
          </cell>
          <cell r="M107" t="str">
            <v>－</v>
          </cell>
          <cell r="N107" t="str">
            <v>－</v>
          </cell>
        </row>
        <row r="108">
          <cell r="A108" t="str">
            <v>861-4125</v>
          </cell>
          <cell r="B108" t="str">
            <v>天明中学校</v>
          </cell>
          <cell r="C108" t="str">
            <v>861-4125</v>
          </cell>
          <cell r="D108" t="str">
            <v>熊本県熊本市奥古閑町2146-1</v>
          </cell>
          <cell r="E108" t="str">
            <v>096-223-0038</v>
          </cell>
          <cell r="F108" t="str">
            <v>096-223-0283</v>
          </cell>
          <cell r="G108" t="str">
            <v>jun481231@gmail.com</v>
          </cell>
          <cell r="H108" t="str">
            <v>－</v>
          </cell>
          <cell r="I108" t="str">
            <v>木原潤一郎</v>
          </cell>
          <cell r="J108" t="str">
            <v>090-7395-1101</v>
          </cell>
          <cell r="K108" t="str">
            <v>西岡　努</v>
          </cell>
          <cell r="L108" t="str">
            <v>090-8765-9670</v>
          </cell>
          <cell r="M108" t="str">
            <v>－</v>
          </cell>
          <cell r="N108" t="str">
            <v>－</v>
          </cell>
        </row>
        <row r="109">
          <cell r="A109" t="str">
            <v>861-4133</v>
          </cell>
          <cell r="B109" t="str">
            <v>力合中学校サッカー部</v>
          </cell>
          <cell r="C109" t="str">
            <v>861-4133</v>
          </cell>
          <cell r="D109" t="str">
            <v>熊本県熊本市南区島町5-8-1</v>
          </cell>
          <cell r="E109" t="str">
            <v>096-358-6454</v>
          </cell>
          <cell r="F109" t="str">
            <v>096-358-6487</v>
          </cell>
          <cell r="G109" t="str">
            <v>moaissjp@yahoo.co.jp</v>
          </cell>
          <cell r="H109" t="str">
            <v>－</v>
          </cell>
          <cell r="I109" t="str">
            <v>坂本正二</v>
          </cell>
          <cell r="J109" t="str">
            <v>090-9561-9239</v>
          </cell>
          <cell r="K109" t="str">
            <v>舛田大生</v>
          </cell>
          <cell r="L109" t="str">
            <v>090-8393-5930</v>
          </cell>
          <cell r="M109" t="str">
            <v>－</v>
          </cell>
          <cell r="N109" t="str">
            <v>－</v>
          </cell>
        </row>
        <row r="110">
          <cell r="A110" t="str">
            <v>861-4154</v>
          </cell>
          <cell r="B110" t="str">
            <v>富合中学校</v>
          </cell>
          <cell r="C110" t="str">
            <v>861-4154</v>
          </cell>
          <cell r="D110" t="str">
            <v>熊本県熊本市南区富合町平原56</v>
          </cell>
          <cell r="E110" t="str">
            <v>096-357-4343</v>
          </cell>
          <cell r="F110" t="str">
            <v>096-357-4344</v>
          </cell>
          <cell r="G110" t="str">
            <v>sakatchi74@gmail.com</v>
          </cell>
          <cell r="H110" t="str">
            <v>－</v>
          </cell>
          <cell r="I110" t="str">
            <v>坂梨彰寛</v>
          </cell>
          <cell r="J110" t="str">
            <v>090-4484-9495</v>
          </cell>
          <cell r="K110" t="str">
            <v>－</v>
          </cell>
          <cell r="L110" t="str">
            <v>－</v>
          </cell>
          <cell r="M110" t="str">
            <v>－</v>
          </cell>
          <cell r="N110" t="str">
            <v>－</v>
          </cell>
        </row>
        <row r="111">
          <cell r="A111" t="str">
            <v>861-4172</v>
          </cell>
          <cell r="B111" t="str">
            <v>ソレッソ熊本</v>
          </cell>
          <cell r="C111" t="str">
            <v>861-4172</v>
          </cell>
          <cell r="D111" t="str">
            <v>熊本県熊本市南区御幸笛田５丁目7-73</v>
          </cell>
          <cell r="E111" t="str">
            <v>090-9590-4664</v>
          </cell>
          <cell r="F111" t="str">
            <v>096-368-5100</v>
          </cell>
          <cell r="G111" t="str">
            <v>sorriso714@yahoo.co.jp</v>
          </cell>
          <cell r="H111" t="str">
            <v>－</v>
          </cell>
          <cell r="I111" t="str">
            <v>広川龍介</v>
          </cell>
          <cell r="J111" t="str">
            <v>090-9590-4664</v>
          </cell>
          <cell r="K111" t="str">
            <v>田上成希</v>
          </cell>
          <cell r="L111" t="str">
            <v>090-7459-0797</v>
          </cell>
          <cell r="M111" t="str">
            <v>柳瀬潤平</v>
          </cell>
          <cell r="N111" t="str">
            <v>080-1714-9141</v>
          </cell>
        </row>
        <row r="112">
          <cell r="A112" t="str">
            <v>861-5525</v>
          </cell>
          <cell r="B112" t="str">
            <v>シャルムFC熊本</v>
          </cell>
          <cell r="C112" t="str">
            <v>861-5525</v>
          </cell>
          <cell r="D112" t="str">
            <v>熊本県熊本市北区徳王1-6-52 ＴＫＵぷらざ1Ｆ</v>
          </cell>
          <cell r="E112" t="str">
            <v>096-326-3121</v>
          </cell>
          <cell r="F112" t="str">
            <v>096-326-3148</v>
          </cell>
          <cell r="G112" t="str">
            <v>s.harada713@gmail.com</v>
          </cell>
          <cell r="H112" t="str">
            <v>－</v>
          </cell>
          <cell r="I112" t="str">
            <v>原田茂浩</v>
          </cell>
          <cell r="J112" t="str">
            <v>090-2398-9577</v>
          </cell>
          <cell r="K112" t="str">
            <v>浦谷俊希</v>
          </cell>
          <cell r="L112" t="str">
            <v>080-8393-3302</v>
          </cell>
          <cell r="M112" t="str">
            <v>－</v>
          </cell>
          <cell r="N112" t="str">
            <v>－</v>
          </cell>
        </row>
        <row r="113">
          <cell r="A113" t="str">
            <v>861-8029</v>
          </cell>
          <cell r="B113" t="str">
            <v>FCクラッキ</v>
          </cell>
          <cell r="C113" t="str">
            <v>861-8029</v>
          </cell>
          <cell r="D113" t="str">
            <v>熊本県熊本市東区西原3丁目4-22</v>
          </cell>
          <cell r="E113" t="str">
            <v>096-285-4649</v>
          </cell>
          <cell r="F113" t="str">
            <v>096-285-4649</v>
          </cell>
          <cell r="G113" t="str">
            <v>shikao@uma.bbiq.jp</v>
          </cell>
          <cell r="H113" t="str">
            <v>－</v>
          </cell>
          <cell r="I113" t="str">
            <v>鹿尾英司</v>
          </cell>
          <cell r="J113" t="str">
            <v>090-7463-1369</v>
          </cell>
          <cell r="K113" t="str">
            <v>－</v>
          </cell>
          <cell r="L113" t="str">
            <v>－</v>
          </cell>
          <cell r="M113" t="str">
            <v>－</v>
          </cell>
          <cell r="N113" t="str">
            <v>－</v>
          </cell>
        </row>
        <row r="114">
          <cell r="A114" t="str">
            <v>861-8038</v>
          </cell>
          <cell r="B114" t="str">
            <v>アルバランシア熊本</v>
          </cell>
          <cell r="C114" t="str">
            <v>861-8038</v>
          </cell>
          <cell r="D114" t="str">
            <v>熊本県熊本市東区長嶺東6-1-7</v>
          </cell>
          <cell r="E114" t="str">
            <v>096-349-6430</v>
          </cell>
          <cell r="F114" t="str">
            <v>096-349-6431</v>
          </cell>
          <cell r="G114" t="str">
            <v>albarancia-kumamoto@yahoo.co.jp</v>
          </cell>
          <cell r="H114" t="str">
            <v>－</v>
          </cell>
          <cell r="I114" t="str">
            <v>森尾祐次</v>
          </cell>
          <cell r="J114" t="str">
            <v>090-1343-6946</v>
          </cell>
          <cell r="K114" t="str">
            <v>－</v>
          </cell>
          <cell r="L114" t="str">
            <v>－</v>
          </cell>
          <cell r="M114" t="str">
            <v>－</v>
          </cell>
          <cell r="N114" t="str">
            <v>－</v>
          </cell>
        </row>
        <row r="115">
          <cell r="A115" t="str">
            <v>861-8039</v>
          </cell>
          <cell r="B115" t="str">
            <v>長嶺中学校サッカー部</v>
          </cell>
          <cell r="C115" t="str">
            <v>861-8039</v>
          </cell>
          <cell r="D115" t="str">
            <v>熊本県熊本市東区長嶺南7-21-10</v>
          </cell>
          <cell r="E115" t="str">
            <v>096-368-9926</v>
          </cell>
          <cell r="F115" t="str">
            <v>096-368-9936</v>
          </cell>
          <cell r="G115" t="str">
            <v>football2012kumamoto@yahoo.co.jp</v>
          </cell>
          <cell r="H115" t="str">
            <v>－</v>
          </cell>
          <cell r="I115" t="str">
            <v>堀　光晴</v>
          </cell>
          <cell r="J115" t="str">
            <v>090-1873-2463</v>
          </cell>
          <cell r="K115" t="str">
            <v>－</v>
          </cell>
          <cell r="L115" t="str">
            <v>－</v>
          </cell>
          <cell r="M115" t="str">
            <v>－</v>
          </cell>
          <cell r="N115" t="str">
            <v>－</v>
          </cell>
        </row>
        <row r="116">
          <cell r="A116" t="str">
            <v>861-8039</v>
          </cell>
          <cell r="B116" t="str">
            <v>熊本YMCA FC</v>
          </cell>
          <cell r="C116" t="str">
            <v>861-8039</v>
          </cell>
          <cell r="D116" t="str">
            <v>熊本県熊本市東区長嶺南3-1-107</v>
          </cell>
          <cell r="E116" t="str">
            <v>096-385-0676</v>
          </cell>
          <cell r="F116" t="str">
            <v>096-385-0649</v>
          </cell>
          <cell r="G116" t="str">
            <v>Shota.Tokunaga@kumamoto-ymca.org</v>
          </cell>
          <cell r="H116" t="str">
            <v>－</v>
          </cell>
          <cell r="I116" t="str">
            <v>徳永祥太</v>
          </cell>
          <cell r="J116" t="str">
            <v>090-5485-1969</v>
          </cell>
          <cell r="K116" t="str">
            <v>水田祐輔</v>
          </cell>
          <cell r="L116" t="str">
            <v>090-5733-3388</v>
          </cell>
          <cell r="M116" t="str">
            <v>－</v>
          </cell>
          <cell r="N116" t="str">
            <v>－</v>
          </cell>
        </row>
        <row r="117">
          <cell r="A117" t="str">
            <v>861-8043</v>
          </cell>
          <cell r="B117" t="str">
            <v>エンフレンテ熊本</v>
          </cell>
          <cell r="C117" t="str">
            <v>861-8043</v>
          </cell>
          <cell r="D117" t="str">
            <v>熊本県熊本市東区戸島西7-3-20</v>
          </cell>
          <cell r="E117" t="str">
            <v>096-227-7505</v>
          </cell>
          <cell r="F117" t="str">
            <v>096-227-7506</v>
          </cell>
          <cell r="G117" t="str">
            <v>RSC26353@nifty.com</v>
          </cell>
          <cell r="H117" t="str">
            <v>－</v>
          </cell>
          <cell r="I117" t="str">
            <v>工藤幸輝</v>
          </cell>
          <cell r="J117" t="str">
            <v>－</v>
          </cell>
          <cell r="K117" t="str">
            <v>岩本翔太</v>
          </cell>
          <cell r="L117" t="str">
            <v>090-5386-5537</v>
          </cell>
          <cell r="M117" t="str">
            <v>－</v>
          </cell>
          <cell r="N117" t="str">
            <v>－</v>
          </cell>
        </row>
        <row r="118">
          <cell r="A118" t="str">
            <v>861-8045</v>
          </cell>
          <cell r="B118" t="str">
            <v>アルマラッゾ熊本</v>
          </cell>
          <cell r="C118" t="str">
            <v>861-8045</v>
          </cell>
          <cell r="D118" t="str">
            <v>熊本県熊本市東区小山2丁目20-100　203</v>
          </cell>
          <cell r="E118" t="str">
            <v>090-4344-6332</v>
          </cell>
          <cell r="F118" t="str">
            <v>096-285-7640</v>
          </cell>
          <cell r="G118" t="str">
            <v>fcalmalazo_1@ivy.ocn.ne.jp</v>
          </cell>
          <cell r="H118" t="str">
            <v>－</v>
          </cell>
          <cell r="I118" t="str">
            <v>角田　亮</v>
          </cell>
          <cell r="J118" t="str">
            <v>090-4344-6332</v>
          </cell>
          <cell r="K118" t="str">
            <v>東　賢太郎</v>
          </cell>
          <cell r="L118" t="str">
            <v>090-5489-3966</v>
          </cell>
          <cell r="M118" t="str">
            <v>－</v>
          </cell>
          <cell r="N118" t="str">
            <v>－</v>
          </cell>
        </row>
        <row r="119">
          <cell r="A119" t="str">
            <v>861-8064</v>
          </cell>
          <cell r="B119" t="str">
            <v>BOASORTE.FC</v>
          </cell>
          <cell r="C119" t="str">
            <v>861-8064</v>
          </cell>
          <cell r="D119" t="str">
            <v>熊本県熊本市北区八景水谷３丁目3-153</v>
          </cell>
          <cell r="E119" t="str">
            <v>096-346-7846</v>
          </cell>
          <cell r="F119" t="str">
            <v>－</v>
          </cell>
          <cell r="G119" t="str">
            <v>puente20131412@gmail.com</v>
          </cell>
          <cell r="H119" t="str">
            <v>－</v>
          </cell>
          <cell r="I119" t="str">
            <v>中西済仁</v>
          </cell>
          <cell r="J119" t="str">
            <v>080-1766-5219</v>
          </cell>
          <cell r="K119" t="str">
            <v>吉田裕二</v>
          </cell>
          <cell r="L119" t="str">
            <v>090-6426-6705</v>
          </cell>
          <cell r="M119" t="str">
            <v>－</v>
          </cell>
          <cell r="N119" t="str">
            <v>－</v>
          </cell>
        </row>
        <row r="120">
          <cell r="A120" t="str">
            <v>861-8068</v>
          </cell>
          <cell r="B120" t="str">
            <v>フォルテF.C</v>
          </cell>
          <cell r="C120" t="str">
            <v>861-8068</v>
          </cell>
          <cell r="D120" t="str">
            <v>熊本県熊本市清水万石4-7-1-302</v>
          </cell>
          <cell r="E120" t="str">
            <v>096-346-0018</v>
          </cell>
          <cell r="F120" t="str">
            <v>096-346-0018</v>
          </cell>
          <cell r="G120" t="str">
            <v>forte_fc_kumamoto@yahoo.co.jp</v>
          </cell>
          <cell r="H120" t="str">
            <v>－</v>
          </cell>
          <cell r="I120" t="str">
            <v>緒方光彦</v>
          </cell>
          <cell r="J120" t="str">
            <v>090-2507-7100</v>
          </cell>
          <cell r="K120" t="str">
            <v>池本欣生</v>
          </cell>
          <cell r="L120" t="str">
            <v>080-2718-0657</v>
          </cell>
          <cell r="M120" t="str">
            <v>－</v>
          </cell>
          <cell r="N120" t="str">
            <v>－</v>
          </cell>
        </row>
        <row r="121">
          <cell r="A121" t="str">
            <v>861-8075</v>
          </cell>
          <cell r="B121" t="str">
            <v>清水中学校サッカー部</v>
          </cell>
          <cell r="C121" t="str">
            <v>861-8075</v>
          </cell>
          <cell r="D121" t="str">
            <v>熊本県熊本市清水新地２丁目3-1</v>
          </cell>
          <cell r="E121" t="str">
            <v>096-345-2753</v>
          </cell>
          <cell r="F121" t="str">
            <v>096-345-2758</v>
          </cell>
          <cell r="G121" t="str">
            <v>ip.gijutu@gmail.com</v>
          </cell>
          <cell r="H121" t="str">
            <v>－</v>
          </cell>
          <cell r="I121" t="str">
            <v>松永優三</v>
          </cell>
          <cell r="J121" t="str">
            <v>090-4358-9994</v>
          </cell>
          <cell r="K121" t="str">
            <v>岩波一平</v>
          </cell>
          <cell r="L121" t="str">
            <v>090-5284-6780</v>
          </cell>
          <cell r="M121" t="str">
            <v>－</v>
          </cell>
          <cell r="N121" t="str">
            <v>－</v>
          </cell>
        </row>
        <row r="122">
          <cell r="A122" t="str">
            <v>861-8075</v>
          </cell>
          <cell r="B122" t="str">
            <v>FC．CONQUESTA</v>
          </cell>
          <cell r="C122" t="str">
            <v>861-8075</v>
          </cell>
          <cell r="D122" t="str">
            <v>熊本県熊本市北区清水新地4-7-67</v>
          </cell>
          <cell r="E122" t="str">
            <v>096-345-7025</v>
          </cell>
          <cell r="F122" t="str">
            <v>096-345-7025</v>
          </cell>
          <cell r="G122" t="str">
            <v>espada.fc-06@docomo.ne.jp</v>
          </cell>
          <cell r="H122" t="str">
            <v>－</v>
          </cell>
          <cell r="I122" t="str">
            <v>島村征志</v>
          </cell>
          <cell r="J122" t="str">
            <v>－</v>
          </cell>
          <cell r="K122" t="str">
            <v>－</v>
          </cell>
          <cell r="L122" t="str">
            <v>－</v>
          </cell>
          <cell r="M122" t="str">
            <v>－</v>
          </cell>
          <cell r="N122" t="str">
            <v>－</v>
          </cell>
        </row>
        <row r="123">
          <cell r="A123" t="str">
            <v>862-0912</v>
          </cell>
          <cell r="B123" t="str">
            <v>太陽SC熊本</v>
          </cell>
          <cell r="C123" t="str">
            <v>862-0912</v>
          </cell>
          <cell r="D123" t="str">
            <v>熊本県熊本市東区錦ケ丘5-19</v>
          </cell>
          <cell r="E123" t="str">
            <v>096-360-8889</v>
          </cell>
          <cell r="F123" t="str">
            <v>096-360-8899</v>
          </cell>
          <cell r="G123" t="str">
            <v>kumamoto2@taiyo-sports.com</v>
          </cell>
          <cell r="H123" t="str">
            <v>－</v>
          </cell>
          <cell r="I123" t="str">
            <v>大野　良</v>
          </cell>
          <cell r="J123" t="str">
            <v>090-7371-1261</v>
          </cell>
          <cell r="K123" t="str">
            <v>下小牧正登</v>
          </cell>
          <cell r="L123" t="str">
            <v>090-8623-4737</v>
          </cell>
          <cell r="M123" t="str">
            <v>上野　諒</v>
          </cell>
          <cell r="N123" t="str">
            <v>080-1756-8799</v>
          </cell>
        </row>
        <row r="124">
          <cell r="A124" t="str">
            <v>862-0924</v>
          </cell>
          <cell r="B124" t="str">
            <v>帯山中学校サッカー部</v>
          </cell>
          <cell r="C124" t="str">
            <v>862-0924</v>
          </cell>
          <cell r="D124" t="str">
            <v>熊本県熊本市中央区帯山１丁目35番32号</v>
          </cell>
          <cell r="E124" t="str">
            <v>096-383-1288</v>
          </cell>
          <cell r="F124" t="str">
            <v>096-383-1349</v>
          </cell>
          <cell r="G124" t="str">
            <v>－</v>
          </cell>
          <cell r="H124" t="str">
            <v>－</v>
          </cell>
          <cell r="I124" t="str">
            <v>川上治久</v>
          </cell>
          <cell r="J124" t="str">
            <v>080-5200-1599</v>
          </cell>
          <cell r="K124" t="str">
            <v>茂利良公</v>
          </cell>
          <cell r="L124" t="str">
            <v>090-8626-8811</v>
          </cell>
          <cell r="M124" t="str">
            <v>－</v>
          </cell>
          <cell r="N124" t="str">
            <v>－</v>
          </cell>
        </row>
        <row r="125">
          <cell r="A125" t="str">
            <v>862-0941</v>
          </cell>
          <cell r="B125" t="str">
            <v>熊本市立出水中学校</v>
          </cell>
          <cell r="C125" t="str">
            <v>862-0941</v>
          </cell>
          <cell r="D125" t="str">
            <v>熊本県熊本市中央区出水5丁目3-1</v>
          </cell>
          <cell r="E125" t="str">
            <v>096-371-2277</v>
          </cell>
          <cell r="F125" t="str">
            <v>096-371-2296</v>
          </cell>
          <cell r="G125" t="str">
            <v>rararasheen06@yahoo.co.jp</v>
          </cell>
          <cell r="H125" t="str">
            <v>－</v>
          </cell>
          <cell r="I125" t="str">
            <v>鐘ヶ江康裕</v>
          </cell>
          <cell r="J125" t="str">
            <v>090-7167-4414</v>
          </cell>
          <cell r="K125" t="str">
            <v>松下涼太</v>
          </cell>
          <cell r="L125" t="str">
            <v>090-5342-5722</v>
          </cell>
          <cell r="M125" t="str">
            <v>－</v>
          </cell>
          <cell r="N125" t="str">
            <v>－</v>
          </cell>
        </row>
        <row r="126">
          <cell r="A126" t="str">
            <v>862-0969</v>
          </cell>
          <cell r="B126" t="str">
            <v>アムソウルFC熊本</v>
          </cell>
          <cell r="C126" t="str">
            <v>869-0969</v>
          </cell>
          <cell r="D126" t="str">
            <v>熊本県熊本市南区良町5-3-98</v>
          </cell>
          <cell r="E126" t="str">
            <v>096-370-1570</v>
          </cell>
          <cell r="F126" t="str">
            <v>096-370-1570</v>
          </cell>
          <cell r="G126" t="str">
            <v>as@ame-soul.com</v>
          </cell>
          <cell r="H126" t="str">
            <v>－</v>
          </cell>
          <cell r="I126" t="str">
            <v>井上孝志</v>
          </cell>
          <cell r="J126" t="str">
            <v>090-2516-6884</v>
          </cell>
          <cell r="K126" t="str">
            <v>－</v>
          </cell>
          <cell r="L126" t="str">
            <v>－</v>
          </cell>
          <cell r="M126" t="str">
            <v>－</v>
          </cell>
          <cell r="N126" t="str">
            <v>－</v>
          </cell>
        </row>
        <row r="127">
          <cell r="A127" t="str">
            <v>863-0001</v>
          </cell>
          <cell r="B127" t="str">
            <v>本渡中学校サッカー部</v>
          </cell>
          <cell r="C127" t="str">
            <v>863-0001</v>
          </cell>
          <cell r="D127" t="str">
            <v>熊本県天草市本渡町広瀬５番地110</v>
          </cell>
          <cell r="E127" t="str">
            <v>0969-23-4340</v>
          </cell>
          <cell r="F127" t="str">
            <v>0969-23-4241</v>
          </cell>
          <cell r="G127" t="str">
            <v>hondo@city-amakusa.ed.jp</v>
          </cell>
          <cell r="H127" t="str">
            <v>－</v>
          </cell>
          <cell r="I127" t="str">
            <v>志水英介</v>
          </cell>
          <cell r="J127" t="str">
            <v>090-7385-7840</v>
          </cell>
          <cell r="K127" t="str">
            <v>志賀哲朗</v>
          </cell>
          <cell r="L127" t="str">
            <v>090-5289-3709</v>
          </cell>
          <cell r="M127" t="str">
            <v>－</v>
          </cell>
          <cell r="N127" t="str">
            <v>－</v>
          </cell>
        </row>
        <row r="128">
          <cell r="A128" t="str">
            <v>863-0043</v>
          </cell>
          <cell r="B128" t="str">
            <v>稜南中学校</v>
          </cell>
          <cell r="C128" t="str">
            <v>863-0043</v>
          </cell>
          <cell r="D128" t="str">
            <v>熊本県天草市亀場町亀川1425番地</v>
          </cell>
          <cell r="E128" t="str">
            <v>0969-23-9966</v>
          </cell>
          <cell r="F128" t="str">
            <v>0969-23-8151</v>
          </cell>
          <cell r="G128" t="str">
            <v>ryonan@city-amakusa.sd.jp</v>
          </cell>
          <cell r="H128" t="str">
            <v>－</v>
          </cell>
          <cell r="I128" t="str">
            <v>舩元直哉</v>
          </cell>
          <cell r="J128" t="str">
            <v>0969-23-8151</v>
          </cell>
          <cell r="K128" t="str">
            <v>杉尾克彦</v>
          </cell>
          <cell r="L128" t="str">
            <v>080-2770-0589</v>
          </cell>
          <cell r="M128" t="str">
            <v>嶋尾俊輝</v>
          </cell>
          <cell r="N128" t="str">
            <v>090-8761-9913</v>
          </cell>
        </row>
        <row r="129">
          <cell r="A129" t="str">
            <v>863-2503</v>
          </cell>
          <cell r="B129" t="str">
            <v>苓北中学校サッカー部</v>
          </cell>
          <cell r="C129" t="str">
            <v>863-2503</v>
          </cell>
          <cell r="D129" t="str">
            <v>熊本県天草郡苓北町志岐294-4</v>
          </cell>
          <cell r="E129" t="str">
            <v>0969-35-0035</v>
          </cell>
          <cell r="F129" t="str">
            <v>0969-35-0437</v>
          </cell>
          <cell r="G129" t="str">
            <v>reihoku-jhtr@reihoku-tkumamoto-sgn.jp</v>
          </cell>
        </row>
        <row r="130">
          <cell r="A130" t="str">
            <v>864-0032</v>
          </cell>
          <cell r="B130" t="str">
            <v>荒尾フットボールクラブ</v>
          </cell>
          <cell r="C130" t="str">
            <v>864-0032</v>
          </cell>
          <cell r="D130" t="str">
            <v>熊本県荒尾市増永919-3</v>
          </cell>
          <cell r="E130" t="str">
            <v>0968-62-6786</v>
          </cell>
          <cell r="F130" t="str">
            <v>0968-62-6786</v>
          </cell>
          <cell r="G130" t="str">
            <v>kumamototamanafc@live.jp</v>
          </cell>
          <cell r="H130" t="str">
            <v>－</v>
          </cell>
          <cell r="I130" t="str">
            <v>島村憲明</v>
          </cell>
          <cell r="J130" t="str">
            <v>090-4986-9696</v>
          </cell>
          <cell r="K130" t="str">
            <v>宮崎崇人</v>
          </cell>
          <cell r="L130" t="str">
            <v>080-5249-1763</v>
          </cell>
          <cell r="M130" t="str">
            <v>山代　進</v>
          </cell>
          <cell r="N130" t="str">
            <v>070-6593-4382</v>
          </cell>
        </row>
        <row r="131">
          <cell r="A131" t="str">
            <v>865-0006</v>
          </cell>
          <cell r="B131" t="str">
            <v>太陽SC熊本玉名</v>
          </cell>
          <cell r="C131" t="str">
            <v>865-0006</v>
          </cell>
          <cell r="D131" t="str">
            <v>熊本県玉名市両迫間635-1</v>
          </cell>
          <cell r="E131" t="str">
            <v>0968-72-0067</v>
          </cell>
          <cell r="F131" t="str">
            <v>0968-72-0068</v>
          </cell>
          <cell r="G131" t="str">
            <v>kumamototamana@taiyo-sports.com</v>
          </cell>
          <cell r="H131" t="str">
            <v>－</v>
          </cell>
          <cell r="I131" t="str">
            <v>岡崎祐造</v>
          </cell>
          <cell r="J131" t="str">
            <v>－</v>
          </cell>
          <cell r="K131" t="str">
            <v>－</v>
          </cell>
          <cell r="L131" t="str">
            <v>－</v>
          </cell>
          <cell r="M131" t="str">
            <v>－</v>
          </cell>
          <cell r="N131" t="str">
            <v>－</v>
          </cell>
        </row>
        <row r="132">
          <cell r="A132" t="str">
            <v>865-0041</v>
          </cell>
          <cell r="B132" t="str">
            <v>玉南中学校サッカー部</v>
          </cell>
          <cell r="C132" t="str">
            <v>865-0041</v>
          </cell>
          <cell r="D132" t="str">
            <v>熊本県玉名市伊倉北方2636</v>
          </cell>
          <cell r="E132" t="str">
            <v>0968-73-3171</v>
          </cell>
          <cell r="F132" t="str">
            <v>0968-73-3172</v>
          </cell>
          <cell r="G132" t="str">
            <v>gyokunan-jh@tsubaki.higo.ed.jp</v>
          </cell>
          <cell r="H132" t="str">
            <v>－</v>
          </cell>
          <cell r="I132" t="str">
            <v>山村將文</v>
          </cell>
          <cell r="J132" t="str">
            <v>090-3074-0649</v>
          </cell>
          <cell r="K132" t="str">
            <v>西村敏也</v>
          </cell>
          <cell r="L132" t="str">
            <v>－</v>
          </cell>
          <cell r="M132" t="str">
            <v>－</v>
          </cell>
          <cell r="N132" t="str">
            <v>－</v>
          </cell>
        </row>
        <row r="133">
          <cell r="A133" t="str">
            <v>866-0006</v>
          </cell>
          <cell r="B133" t="str">
            <v>八代市立第七中学校サッカー部</v>
          </cell>
          <cell r="C133" t="str">
            <v>866-0006</v>
          </cell>
          <cell r="D133" t="str">
            <v>熊本県八代市郡築七番町41-2</v>
          </cell>
          <cell r="E133" t="str">
            <v>0965-37-0138</v>
          </cell>
          <cell r="F133" t="str">
            <v>0965-37-0138</v>
          </cell>
        </row>
        <row r="134">
          <cell r="A134" t="str">
            <v>866-0044</v>
          </cell>
          <cell r="B134" t="str">
            <v>八代市立第三中学校サッカー部</v>
          </cell>
          <cell r="C134" t="str">
            <v>866-0044</v>
          </cell>
          <cell r="D134" t="str">
            <v>熊本県八代市中北町3378-5</v>
          </cell>
          <cell r="E134" t="str">
            <v>0965-33-1102</v>
          </cell>
          <cell r="F134" t="str">
            <v>0965-33-1103</v>
          </cell>
          <cell r="G134" t="str">
            <v>jhs-yat3@yatsushiro.jp</v>
          </cell>
          <cell r="H134" t="str">
            <v>－</v>
          </cell>
          <cell r="I134" t="str">
            <v>田中宗徳</v>
          </cell>
          <cell r="J134" t="str">
            <v>090-2511-0304</v>
          </cell>
          <cell r="K134" t="str">
            <v>岡本智代</v>
          </cell>
          <cell r="L134" t="str">
            <v>090-4983-2083</v>
          </cell>
          <cell r="M134" t="str">
            <v>－</v>
          </cell>
          <cell r="N134" t="str">
            <v>－</v>
          </cell>
        </row>
        <row r="135">
          <cell r="A135" t="str">
            <v>866-0065</v>
          </cell>
          <cell r="B135" t="str">
            <v>八代市立第五中学校サッカー部</v>
          </cell>
          <cell r="C135" t="str">
            <v>866-0065</v>
          </cell>
          <cell r="D135" t="str">
            <v>熊本県八代市豊原下町3807</v>
          </cell>
          <cell r="E135" t="str">
            <v>0965-32-3259</v>
          </cell>
          <cell r="F135" t="str">
            <v>0965-32-3259</v>
          </cell>
          <cell r="G135" t="str">
            <v>－</v>
          </cell>
          <cell r="H135" t="str">
            <v>－</v>
          </cell>
          <cell r="I135" t="str">
            <v>澤井元秀</v>
          </cell>
          <cell r="J135" t="str">
            <v>080-1764-5625</v>
          </cell>
          <cell r="K135" t="str">
            <v>－</v>
          </cell>
          <cell r="L135" t="str">
            <v>－</v>
          </cell>
          <cell r="M135" t="str">
            <v>－</v>
          </cell>
          <cell r="N135" t="str">
            <v>－</v>
          </cell>
        </row>
        <row r="136">
          <cell r="A136" t="str">
            <v>866-0805</v>
          </cell>
          <cell r="B136" t="str">
            <v>八代市立第八中学校サッカー部</v>
          </cell>
          <cell r="C136" t="str">
            <v>866-0805</v>
          </cell>
          <cell r="D136" t="str">
            <v>熊本県八代市宮地町611-1</v>
          </cell>
          <cell r="E136" t="str">
            <v>0965-32-2966</v>
          </cell>
          <cell r="F136" t="str">
            <v>0965-32-2966</v>
          </cell>
          <cell r="G136" t="str">
            <v>－</v>
          </cell>
          <cell r="H136" t="str">
            <v>－</v>
          </cell>
          <cell r="I136" t="str">
            <v>－</v>
          </cell>
          <cell r="J136" t="str">
            <v>－</v>
          </cell>
          <cell r="K136" t="str">
            <v>－</v>
          </cell>
          <cell r="L136" t="str">
            <v>－</v>
          </cell>
          <cell r="M136" t="str">
            <v>－</v>
          </cell>
          <cell r="N136" t="str">
            <v>－</v>
          </cell>
        </row>
        <row r="137">
          <cell r="A137" t="str">
            <v>866-0824</v>
          </cell>
          <cell r="B137" t="str">
            <v>八代市立第二中学校サッカー部</v>
          </cell>
          <cell r="C137" t="str">
            <v>866-0824</v>
          </cell>
          <cell r="D137" t="str">
            <v>熊本県八代市上日置町2248-1</v>
          </cell>
          <cell r="E137" t="str">
            <v>0965-32-8139</v>
          </cell>
          <cell r="F137" t="str">
            <v>0965-33-0843</v>
          </cell>
          <cell r="G137" t="str">
            <v>ahchoo@mopera.net</v>
          </cell>
          <cell r="H137" t="str">
            <v>－</v>
          </cell>
          <cell r="I137" t="str">
            <v>中村和也</v>
          </cell>
          <cell r="J137" t="str">
            <v>090-9566-2373</v>
          </cell>
          <cell r="K137" t="str">
            <v>－</v>
          </cell>
          <cell r="L137" t="str">
            <v>－</v>
          </cell>
          <cell r="M137" t="str">
            <v>－</v>
          </cell>
          <cell r="N137" t="str">
            <v>－</v>
          </cell>
        </row>
        <row r="138">
          <cell r="A138" t="str">
            <v>866-0865</v>
          </cell>
          <cell r="B138" t="str">
            <v>八代市立第一中学校サッカー部</v>
          </cell>
          <cell r="C138" t="str">
            <v>866-0865</v>
          </cell>
          <cell r="D138" t="str">
            <v>熊本県八代市北の丸町1-29</v>
          </cell>
          <cell r="E138" t="str">
            <v>0965-32-7103</v>
          </cell>
          <cell r="F138" t="str">
            <v xml:space="preserve">0965-33-0915 </v>
          </cell>
          <cell r="G138" t="str">
            <v>moto011214@yahoo.co.jp</v>
          </cell>
          <cell r="H138" t="str">
            <v>－</v>
          </cell>
          <cell r="K138" t="str">
            <v>川野達也</v>
          </cell>
          <cell r="L138" t="str">
            <v>090-7396-9561</v>
          </cell>
          <cell r="M138" t="str">
            <v>－</v>
          </cell>
          <cell r="N138" t="str">
            <v>－</v>
          </cell>
        </row>
        <row r="139">
          <cell r="A139" t="str">
            <v>866-0897</v>
          </cell>
          <cell r="B139" t="str">
            <v>八代市立第四中学校サッカー部</v>
          </cell>
          <cell r="C139" t="str">
            <v>866-0897</v>
          </cell>
          <cell r="D139" t="str">
            <v>熊本県八代市古閑上町182-2</v>
          </cell>
          <cell r="E139" t="str">
            <v>0965-32-3255</v>
          </cell>
          <cell r="F139" t="str">
            <v>0965-35-8997</v>
          </cell>
          <cell r="G139" t="str">
            <v>dxncb7388@yahoo.co.jp</v>
          </cell>
          <cell r="H139" t="str">
            <v>shimo-t1432@yatsushiro.jp</v>
          </cell>
          <cell r="I139" t="str">
            <v>島崎　修</v>
          </cell>
          <cell r="J139" t="str">
            <v>090-3414-5402</v>
          </cell>
          <cell r="K139" t="str">
            <v>下田隆雄</v>
          </cell>
          <cell r="L139" t="str">
            <v>090-9569-5475</v>
          </cell>
          <cell r="M139" t="str">
            <v>－</v>
          </cell>
          <cell r="N139" t="str">
            <v>－</v>
          </cell>
        </row>
        <row r="140">
          <cell r="A140" t="str">
            <v>867-0012</v>
          </cell>
          <cell r="B140" t="str">
            <v>水俣市立第一中学校サッカー部</v>
          </cell>
          <cell r="C140" t="str">
            <v>867-0012</v>
          </cell>
          <cell r="D140" t="str">
            <v>熊本県水俣市古城1-14-1</v>
          </cell>
          <cell r="E140" t="str">
            <v>0966-63-2981</v>
          </cell>
          <cell r="F140" t="str">
            <v>0966-63-2990</v>
          </cell>
          <cell r="G140" t="str">
            <v>junpek@ybb.ne.jp</v>
          </cell>
          <cell r="H140" t="str">
            <v>－</v>
          </cell>
          <cell r="I140" t="str">
            <v>川上淳一</v>
          </cell>
          <cell r="J140" t="str">
            <v>090-1081-8968</v>
          </cell>
          <cell r="K140" t="str">
            <v>－</v>
          </cell>
          <cell r="L140" t="str">
            <v>－</v>
          </cell>
          <cell r="M140" t="str">
            <v>－</v>
          </cell>
          <cell r="N140" t="str">
            <v>－</v>
          </cell>
        </row>
        <row r="141">
          <cell r="A141" t="str">
            <v>867-0054</v>
          </cell>
          <cell r="B141" t="str">
            <v>FCヴィラノーバ水俣</v>
          </cell>
          <cell r="C141" t="str">
            <v>867-0054</v>
          </cell>
          <cell r="D141" t="str">
            <v>熊本県水俣市汐見町1-4-32</v>
          </cell>
          <cell r="E141" t="str">
            <v>0966-63-3607</v>
          </cell>
          <cell r="F141" t="str">
            <v>0966-63-3607</v>
          </cell>
          <cell r="G141" t="str">
            <v>inoue.makoto@khaki.plala.or.jp</v>
          </cell>
          <cell r="H141" t="str">
            <v>－</v>
          </cell>
          <cell r="I141" t="str">
            <v>井上　誠</v>
          </cell>
          <cell r="J141" t="str">
            <v>090-3015-6303</v>
          </cell>
          <cell r="K141" t="str">
            <v>－</v>
          </cell>
          <cell r="L141" t="str">
            <v>－</v>
          </cell>
          <cell r="M141" t="str">
            <v>－</v>
          </cell>
          <cell r="N141" t="str">
            <v>－</v>
          </cell>
        </row>
        <row r="142">
          <cell r="A142" t="str">
            <v>867-0067</v>
          </cell>
          <cell r="B142" t="str">
            <v>水俣市立第二中学校サッカー部</v>
          </cell>
          <cell r="C142" t="str">
            <v>867-0067</v>
          </cell>
          <cell r="D142" t="str">
            <v>熊本県水俣市塩浜町３番１号</v>
          </cell>
          <cell r="E142" t="str">
            <v>0966-63-3651</v>
          </cell>
          <cell r="F142" t="str">
            <v>0966-63-2857</v>
          </cell>
          <cell r="G142" t="str">
            <v>mc02@io.ocn.nejp</v>
          </cell>
          <cell r="H142" t="str">
            <v>－</v>
          </cell>
          <cell r="I142" t="str">
            <v>町田　敬</v>
          </cell>
          <cell r="J142" t="str">
            <v>090-5289-3350</v>
          </cell>
          <cell r="K142" t="str">
            <v>－</v>
          </cell>
          <cell r="L142" t="str">
            <v>－</v>
          </cell>
          <cell r="M142" t="str">
            <v>－</v>
          </cell>
          <cell r="N142" t="str">
            <v>－</v>
          </cell>
        </row>
        <row r="143">
          <cell r="A143" t="str">
            <v>868-0057</v>
          </cell>
          <cell r="B143" t="str">
            <v>人吉市立第一中学校サッカー部</v>
          </cell>
          <cell r="C143" t="str">
            <v>868-0057</v>
          </cell>
          <cell r="D143" t="str">
            <v>熊本県人吉市土手町36-3</v>
          </cell>
          <cell r="E143" t="str">
            <v>0966-23-2295</v>
          </cell>
          <cell r="F143" t="str">
            <v>0966-23-2296</v>
          </cell>
          <cell r="G143" t="str">
            <v>naoking.107@gmail.com</v>
          </cell>
          <cell r="H143" t="str">
            <v>－</v>
          </cell>
          <cell r="I143" t="str">
            <v>松浦直生</v>
          </cell>
          <cell r="J143" t="str">
            <v>090-8624-1469</v>
          </cell>
          <cell r="K143" t="str">
            <v>－</v>
          </cell>
          <cell r="L143" t="str">
            <v>－</v>
          </cell>
          <cell r="M143" t="str">
            <v>－</v>
          </cell>
          <cell r="N143" t="str">
            <v>－</v>
          </cell>
        </row>
        <row r="144">
          <cell r="A144" t="str">
            <v>868-0081</v>
          </cell>
          <cell r="B144" t="str">
            <v>人吉市立第二中学校サッカー部</v>
          </cell>
          <cell r="C144" t="str">
            <v>868-0081</v>
          </cell>
          <cell r="D144" t="str">
            <v>熊本県人吉市上林町622番地</v>
          </cell>
          <cell r="E144" t="str">
            <v>0966-23-2297</v>
          </cell>
          <cell r="F144" t="str">
            <v>0966-23-2298</v>
          </cell>
          <cell r="G144" t="str">
            <v>ragga_ragga_n@yahoo.co.jp</v>
          </cell>
          <cell r="H144" t="str">
            <v>－</v>
          </cell>
          <cell r="I144" t="str">
            <v>髙田琢朗</v>
          </cell>
          <cell r="J144" t="str">
            <v>090-6293-9233</v>
          </cell>
          <cell r="K144" t="str">
            <v>－</v>
          </cell>
          <cell r="L144" t="str">
            <v>－</v>
          </cell>
          <cell r="M144" t="str">
            <v>－</v>
          </cell>
          <cell r="N144" t="str">
            <v>－</v>
          </cell>
        </row>
        <row r="145">
          <cell r="A145" t="str">
            <v>868-0302</v>
          </cell>
          <cell r="B145" t="str">
            <v>錦中学校サッカー部</v>
          </cell>
          <cell r="C145" t="str">
            <v>868-0302</v>
          </cell>
          <cell r="D145" t="str">
            <v>熊本県球磨郡錦町一武1115</v>
          </cell>
          <cell r="E145" t="str">
            <v>0966-38-1043</v>
          </cell>
          <cell r="F145" t="str">
            <v>0966-38-2075</v>
          </cell>
          <cell r="G145" t="str">
            <v>dios_medicine@yahoo.co.jp</v>
          </cell>
          <cell r="H145" t="str">
            <v>－</v>
          </cell>
          <cell r="I145" t="str">
            <v>西川　誠</v>
          </cell>
          <cell r="J145" t="str">
            <v>090-6777-0257</v>
          </cell>
          <cell r="K145" t="str">
            <v>－</v>
          </cell>
          <cell r="L145" t="str">
            <v>－</v>
          </cell>
          <cell r="M145" t="str">
            <v>－</v>
          </cell>
          <cell r="N145" t="str">
            <v>－</v>
          </cell>
        </row>
        <row r="146">
          <cell r="A146" t="str">
            <v>868-0422</v>
          </cell>
          <cell r="B146" t="str">
            <v>あさぎり中学校サッカー部</v>
          </cell>
          <cell r="C146" t="str">
            <v>868-0422</v>
          </cell>
          <cell r="D146" t="str">
            <v>熊本県球磨郡あさぎり町上北2144</v>
          </cell>
          <cell r="E146" t="str">
            <v>0966-47-0010</v>
          </cell>
          <cell r="F146" t="str">
            <v>0966-47-0690</v>
          </cell>
          <cell r="G146" t="str">
            <v>nakano@hitoyoshi-fc.jp</v>
          </cell>
          <cell r="H146" t="str">
            <v>asajhs2012football@gmail.com</v>
          </cell>
          <cell r="I146" t="str">
            <v>中野浩二</v>
          </cell>
          <cell r="J146" t="str">
            <v>090-2517-5006</v>
          </cell>
          <cell r="K146" t="str">
            <v>－</v>
          </cell>
          <cell r="L146" t="str">
            <v>－</v>
          </cell>
          <cell r="M146" t="str">
            <v>－</v>
          </cell>
          <cell r="N146" t="str">
            <v>－</v>
          </cell>
        </row>
        <row r="147">
          <cell r="A147" t="str">
            <v>868-0501</v>
          </cell>
          <cell r="B147" t="str">
            <v>多良木中学校サッカー部</v>
          </cell>
          <cell r="C147" t="str">
            <v>868-0501</v>
          </cell>
          <cell r="D147" t="str">
            <v>熊本県球磨郡多良木町大字多良木1736</v>
          </cell>
          <cell r="E147" t="str">
            <v>0966-42-2024</v>
          </cell>
          <cell r="F147" t="str">
            <v>0966-42-3124</v>
          </cell>
          <cell r="G147" t="str">
            <v>rikishot31@gmail.com</v>
          </cell>
          <cell r="H147" t="str">
            <v>－</v>
          </cell>
          <cell r="I147" t="str">
            <v>力田淳一</v>
          </cell>
          <cell r="J147" t="str">
            <v>090-7297-7761</v>
          </cell>
          <cell r="K147" t="str">
            <v>吉田　悟</v>
          </cell>
          <cell r="L147" t="str">
            <v>090-5281-4649</v>
          </cell>
          <cell r="M147" t="str">
            <v>－</v>
          </cell>
          <cell r="N147" t="str">
            <v>－</v>
          </cell>
        </row>
        <row r="148">
          <cell r="A148" t="str">
            <v>869-0051</v>
          </cell>
          <cell r="B148" t="str">
            <v>津奈木中学校サッカー部</v>
          </cell>
          <cell r="C148" t="str">
            <v>869-0051</v>
          </cell>
          <cell r="D148" t="str">
            <v>熊本県葦北郡津奈木町大字岩城425番地</v>
          </cell>
          <cell r="E148" t="str">
            <v>0966-78-2019</v>
          </cell>
          <cell r="F148" t="str">
            <v>0966-78-2955</v>
          </cell>
          <cell r="G148" t="str">
            <v>tsu-chu@guitar.ocn.ne.jp</v>
          </cell>
          <cell r="H148" t="str">
            <v>－</v>
          </cell>
          <cell r="I148" t="str">
            <v>米　新一</v>
          </cell>
          <cell r="J148" t="str">
            <v>090-5384-1750</v>
          </cell>
          <cell r="K148" t="str">
            <v>－</v>
          </cell>
          <cell r="L148" t="str">
            <v>－</v>
          </cell>
          <cell r="M148" t="str">
            <v>－</v>
          </cell>
          <cell r="N148" t="str">
            <v>－</v>
          </cell>
        </row>
        <row r="149">
          <cell r="A149" t="str">
            <v>869-0105</v>
          </cell>
          <cell r="B149" t="str">
            <v>バレイアSC U-15</v>
          </cell>
          <cell r="C149" t="str">
            <v>869-0105</v>
          </cell>
          <cell r="D149" t="str">
            <v>熊本県玉名郡長洲町清源寺418-1</v>
          </cell>
          <cell r="E149" t="str">
            <v>0968-78-6301</v>
          </cell>
          <cell r="F149" t="str">
            <v>0968-78-6301</v>
          </cell>
          <cell r="G149" t="str">
            <v>vebspo2@yahoo.co.jp</v>
          </cell>
          <cell r="H149" t="str">
            <v>－</v>
          </cell>
          <cell r="I149" t="str">
            <v>高野内豊久</v>
          </cell>
          <cell r="J149" t="str">
            <v>－</v>
          </cell>
          <cell r="K149" t="str">
            <v>－</v>
          </cell>
          <cell r="L149" t="str">
            <v>－</v>
          </cell>
          <cell r="M149" t="str">
            <v>－</v>
          </cell>
          <cell r="N149" t="str">
            <v>－</v>
          </cell>
        </row>
        <row r="150">
          <cell r="A150" t="str">
            <v>869-0502</v>
          </cell>
          <cell r="B150" t="str">
            <v>松橋中学校サッカー部</v>
          </cell>
          <cell r="C150" t="str">
            <v>869-0502</v>
          </cell>
          <cell r="D150" t="str">
            <v>熊本県宇城市松橋町松橋522-1</v>
          </cell>
          <cell r="E150" t="str">
            <v>0964-33-1130</v>
          </cell>
          <cell r="F150" t="str">
            <v>0964-33-1131</v>
          </cell>
          <cell r="G150" t="str">
            <v>noritanaka4496@gmail.com</v>
          </cell>
          <cell r="H150" t="str">
            <v>－</v>
          </cell>
          <cell r="I150" t="str">
            <v>宮崎泰裕</v>
          </cell>
          <cell r="J150" t="str">
            <v>080-1763-8193</v>
          </cell>
          <cell r="K150" t="str">
            <v>田中良典</v>
          </cell>
          <cell r="L150" t="str">
            <v>090-1190-9675</v>
          </cell>
          <cell r="M150" t="str">
            <v>－</v>
          </cell>
          <cell r="N150" t="str">
            <v>－</v>
          </cell>
        </row>
        <row r="151">
          <cell r="A151" t="str">
            <v>869-0543</v>
          </cell>
          <cell r="B151" t="str">
            <v>UKI-C.FC</v>
          </cell>
          <cell r="C151" t="str">
            <v>869-0543</v>
          </cell>
          <cell r="D151" t="str">
            <v>熊本県宇城市松橋町南豊崎487-4</v>
          </cell>
          <cell r="E151" t="str">
            <v>0964-32-1280</v>
          </cell>
          <cell r="F151" t="str">
            <v>0964-32-1280</v>
          </cell>
          <cell r="G151" t="str">
            <v>collina_uki@cb4.so-net.ne.jp</v>
          </cell>
          <cell r="H151" t="str">
            <v>－</v>
          </cell>
          <cell r="I151" t="str">
            <v>岡　雅也</v>
          </cell>
          <cell r="J151" t="str">
            <v>080-3226-7845</v>
          </cell>
          <cell r="K151" t="str">
            <v>西村達也</v>
          </cell>
          <cell r="L151" t="str">
            <v>090-7472-6562</v>
          </cell>
          <cell r="M151" t="str">
            <v>－</v>
          </cell>
          <cell r="N151" t="str">
            <v>－</v>
          </cell>
        </row>
        <row r="152">
          <cell r="A152" t="str">
            <v>869-0605</v>
          </cell>
          <cell r="B152" t="str">
            <v>小川中学校サッカー部</v>
          </cell>
          <cell r="C152" t="str">
            <v>869-0605</v>
          </cell>
          <cell r="D152" t="str">
            <v>熊本県宇城市小川町南部田287-2</v>
          </cell>
          <cell r="E152" t="str">
            <v>0964-43-0036</v>
          </cell>
          <cell r="F152" t="str">
            <v>0964-43-0167</v>
          </cell>
          <cell r="G152" t="str">
            <v>i5sata82722@docomo.ne.jp</v>
          </cell>
          <cell r="H152" t="str">
            <v>－</v>
          </cell>
          <cell r="I152" t="str">
            <v>入江清次</v>
          </cell>
          <cell r="J152" t="str">
            <v>090-2589-7926</v>
          </cell>
          <cell r="K152" t="str">
            <v>下田功治</v>
          </cell>
          <cell r="L152" t="str">
            <v>090-3986-2384</v>
          </cell>
          <cell r="M152" t="str">
            <v>－</v>
          </cell>
          <cell r="N152" t="str">
            <v>－</v>
          </cell>
        </row>
        <row r="153">
          <cell r="A153" t="str">
            <v>869-1103</v>
          </cell>
          <cell r="B153" t="str">
            <v>菊陽中学校サッカー部</v>
          </cell>
          <cell r="C153" t="str">
            <v>869-1103</v>
          </cell>
          <cell r="D153" t="str">
            <v>熊本県菊池郡菊陽町久保田2786番地</v>
          </cell>
          <cell r="E153" t="str">
            <v>096-232-2004</v>
          </cell>
          <cell r="F153" t="str">
            <v>096-232-1218</v>
          </cell>
          <cell r="G153" t="str">
            <v>ueda.y@kikuyo.ed.jp</v>
          </cell>
          <cell r="H153" t="str">
            <v>－</v>
          </cell>
          <cell r="I153" t="str">
            <v>上田恭裕</v>
          </cell>
          <cell r="J153" t="str">
            <v>080-1718-1520</v>
          </cell>
          <cell r="K153" t="str">
            <v>甲斐　卓</v>
          </cell>
          <cell r="L153" t="str">
            <v>090-5084-4191</v>
          </cell>
          <cell r="M153" t="str">
            <v>－</v>
          </cell>
          <cell r="N153" t="str">
            <v>－</v>
          </cell>
        </row>
        <row r="154">
          <cell r="A154" t="str">
            <v>869-1233</v>
          </cell>
          <cell r="B154" t="str">
            <v>大津北中学校サッカー部</v>
          </cell>
          <cell r="C154" t="str">
            <v>869-1233</v>
          </cell>
          <cell r="D154" t="str">
            <v>熊本県菊池郡大津町大津310</v>
          </cell>
          <cell r="E154" t="str">
            <v>096-294-2310</v>
          </cell>
          <cell r="F154" t="str">
            <v>096-294-2316</v>
          </cell>
          <cell r="G154" t="str">
            <v>king.hong5151@gmail.com</v>
          </cell>
          <cell r="H154" t="str">
            <v>－</v>
          </cell>
          <cell r="I154" t="str">
            <v>本郷浩一</v>
          </cell>
          <cell r="J154" t="str">
            <v>090-3412-7606</v>
          </cell>
          <cell r="K154" t="str">
            <v>杉本　透</v>
          </cell>
          <cell r="L154" t="str">
            <v>090-9580-9101</v>
          </cell>
          <cell r="M154" t="str">
            <v>－</v>
          </cell>
          <cell r="N154" t="str">
            <v>－</v>
          </cell>
        </row>
        <row r="155">
          <cell r="A155" t="str">
            <v>869-3205</v>
          </cell>
          <cell r="B155" t="str">
            <v>三角中学校サッカー部</v>
          </cell>
          <cell r="C155" t="str">
            <v>869-3205</v>
          </cell>
          <cell r="D155" t="str">
            <v>熊本県宇城市三角町波多2946番地</v>
          </cell>
          <cell r="E155" t="str">
            <v>0964-52-2136</v>
          </cell>
          <cell r="F155" t="str">
            <v>0964-52-2081</v>
          </cell>
          <cell r="G155" t="str">
            <v>dekoponn82@yahoo.co.jp</v>
          </cell>
          <cell r="H155" t="str">
            <v>－</v>
          </cell>
          <cell r="I155" t="str">
            <v>平野裕明</v>
          </cell>
          <cell r="J155" t="str">
            <v>090-7534-9458</v>
          </cell>
          <cell r="K155" t="str">
            <v>－</v>
          </cell>
          <cell r="L155" t="str">
            <v>－</v>
          </cell>
          <cell r="M155" t="str">
            <v>－</v>
          </cell>
          <cell r="N155" t="str">
            <v>－</v>
          </cell>
        </row>
        <row r="156">
          <cell r="A156" t="str">
            <v>869-3603</v>
          </cell>
          <cell r="B156" t="str">
            <v>大矢野中学校サッカー部</v>
          </cell>
          <cell r="C156" t="str">
            <v>869-3603</v>
          </cell>
          <cell r="D156" t="str">
            <v>熊本県上天草市大矢野町中483番地</v>
          </cell>
          <cell r="E156" t="str">
            <v>0964-56-0365</v>
          </cell>
          <cell r="F156" t="str">
            <v>0964-564960</v>
          </cell>
          <cell r="G156" t="str">
            <v>wjbyp028@ybb.ne.jp</v>
          </cell>
          <cell r="H156" t="str">
            <v>oyanojhs@edu.kamiamakusa-city.jp</v>
          </cell>
          <cell r="I156" t="str">
            <v>木村知裕</v>
          </cell>
          <cell r="J156" t="str">
            <v>090-9567-8715</v>
          </cell>
          <cell r="K156" t="str">
            <v>橋口智充</v>
          </cell>
          <cell r="L156" t="str">
            <v>090-7150-2965</v>
          </cell>
          <cell r="M156" t="str">
            <v>友添真也</v>
          </cell>
          <cell r="N156" t="str">
            <v>－</v>
          </cell>
        </row>
        <row r="157">
          <cell r="A157" t="str">
            <v>869-4202</v>
          </cell>
          <cell r="B157" t="str">
            <v>鏡中学校サッカー部</v>
          </cell>
          <cell r="C157" t="str">
            <v>869-4202</v>
          </cell>
          <cell r="D157" t="str">
            <v>熊本県八代市鏡町内田1038-1</v>
          </cell>
          <cell r="E157" t="str">
            <v>0965-52-0107</v>
          </cell>
          <cell r="F157" t="str">
            <v>0965-52-0329</v>
          </cell>
          <cell r="G157" t="str">
            <v>jhs-kagami@yatsushiro.jp</v>
          </cell>
          <cell r="H157" t="str">
            <v>－</v>
          </cell>
          <cell r="I157" t="str">
            <v>堺　純</v>
          </cell>
          <cell r="J157" t="str">
            <v>080-5278-4950</v>
          </cell>
          <cell r="K157" t="str">
            <v>倉門芳忠</v>
          </cell>
          <cell r="L157" t="str">
            <v>090-1364-0292</v>
          </cell>
          <cell r="M157" t="str">
            <v>－</v>
          </cell>
          <cell r="N157" t="str">
            <v>－</v>
          </cell>
        </row>
        <row r="158">
          <cell r="A158" t="str">
            <v>869-4607</v>
          </cell>
          <cell r="B158" t="str">
            <v>エスペランサ熊本</v>
          </cell>
          <cell r="C158" t="str">
            <v>869-4607</v>
          </cell>
          <cell r="D158" t="str">
            <v>熊本県八代郡氷川町栫1239-1</v>
          </cell>
          <cell r="E158" t="str">
            <v>0965-62-3071</v>
          </cell>
          <cell r="F158" t="str">
            <v>0965-62-8036</v>
          </cell>
          <cell r="G158" t="str">
            <v>info@esperancakumamoto.com</v>
          </cell>
          <cell r="H158" t="str">
            <v>－</v>
          </cell>
          <cell r="I158" t="str">
            <v>光永誠司</v>
          </cell>
          <cell r="J158" t="str">
            <v>080-3486-0540</v>
          </cell>
          <cell r="K158" t="str">
            <v>島津修平</v>
          </cell>
          <cell r="L158" t="str">
            <v>090-3416-2812</v>
          </cell>
          <cell r="M158" t="str">
            <v>－</v>
          </cell>
          <cell r="N158" t="str">
            <v>－</v>
          </cell>
        </row>
        <row r="159">
          <cell r="A159" t="str">
            <v>869-4704</v>
          </cell>
          <cell r="B159" t="str">
            <v>千丁中学校</v>
          </cell>
          <cell r="C159" t="str">
            <v>869-4704</v>
          </cell>
          <cell r="D159" t="str">
            <v>熊本県八代市千丁町古閑出新2493-1</v>
          </cell>
          <cell r="E159" t="str">
            <v>0965-46-0036</v>
          </cell>
          <cell r="F159" t="str">
            <v>0965-46-0086</v>
          </cell>
          <cell r="G159" t="str">
            <v>jhs-sencho@yatsushiro.jp</v>
          </cell>
          <cell r="H159" t="str">
            <v>－</v>
          </cell>
          <cell r="I159" t="str">
            <v>布田賢次郎</v>
          </cell>
          <cell r="J159" t="str">
            <v>080-2781-1668</v>
          </cell>
          <cell r="K159" t="str">
            <v>福田一裕</v>
          </cell>
          <cell r="L159" t="str">
            <v>090-9077-9376</v>
          </cell>
          <cell r="M159" t="str">
            <v>長尾　宝</v>
          </cell>
          <cell r="N159" t="str">
            <v>－</v>
          </cell>
        </row>
        <row r="160">
          <cell r="A160" t="str">
            <v>869-4814</v>
          </cell>
          <cell r="B160" t="str">
            <v>竜北中学校サッカー部</v>
          </cell>
          <cell r="C160" t="str">
            <v>869-4814</v>
          </cell>
          <cell r="D160" t="str">
            <v>熊本県八代郡氷川町島地665</v>
          </cell>
          <cell r="E160" t="str">
            <v>0965-52-1504</v>
          </cell>
          <cell r="F160" t="str">
            <v>0965-52-2706</v>
          </cell>
          <cell r="G160" t="str">
            <v>－</v>
          </cell>
          <cell r="H160" t="str">
            <v>－</v>
          </cell>
          <cell r="I160" t="str">
            <v>山野孝昭</v>
          </cell>
          <cell r="J160" t="str">
            <v>－</v>
          </cell>
          <cell r="K160" t="str">
            <v>－</v>
          </cell>
          <cell r="L160" t="str">
            <v>－</v>
          </cell>
          <cell r="M160" t="str">
            <v>－</v>
          </cell>
          <cell r="N160" t="str">
            <v>－</v>
          </cell>
        </row>
        <row r="161">
          <cell r="A161" t="str">
            <v>869-5155</v>
          </cell>
          <cell r="B161" t="str">
            <v>八代市立第六中学校</v>
          </cell>
          <cell r="C161" t="str">
            <v>869-5155</v>
          </cell>
          <cell r="D161" t="str">
            <v>熊本県八代市水島町2065-4</v>
          </cell>
          <cell r="E161" t="str">
            <v>0965-32-3991</v>
          </cell>
          <cell r="F161" t="str">
            <v>－</v>
          </cell>
          <cell r="G161" t="str">
            <v>－</v>
          </cell>
          <cell r="H161" t="str">
            <v>－</v>
          </cell>
          <cell r="J161" t="str">
            <v>－</v>
          </cell>
          <cell r="K161" t="str">
            <v>－</v>
          </cell>
          <cell r="L161" t="str">
            <v>－</v>
          </cell>
          <cell r="M161" t="str">
            <v>－</v>
          </cell>
          <cell r="N161" t="str">
            <v>－</v>
          </cell>
        </row>
        <row r="162">
          <cell r="A162" t="str">
            <v>869-5172</v>
          </cell>
          <cell r="B162" t="str">
            <v>二見中学校</v>
          </cell>
          <cell r="C162" t="str">
            <v>869-5172</v>
          </cell>
          <cell r="D162" t="str">
            <v>熊本県八代市二見本町852</v>
          </cell>
          <cell r="E162" t="str">
            <v>0965-38-9330</v>
          </cell>
          <cell r="F162" t="str">
            <v>0965-38-9330</v>
          </cell>
          <cell r="G162" t="str">
            <v>－</v>
          </cell>
          <cell r="H162" t="str">
            <v>－</v>
          </cell>
        </row>
        <row r="163">
          <cell r="A163" t="str">
            <v>869-5302</v>
          </cell>
          <cell r="B163" t="str">
            <v>芦北町立田浦中学校サッカー部</v>
          </cell>
          <cell r="C163" t="str">
            <v>869-5302</v>
          </cell>
          <cell r="D163" t="str">
            <v>熊本県葦北郡芦北町大字田浦760番地</v>
          </cell>
          <cell r="E163" t="str">
            <v>0966-87-0026</v>
          </cell>
          <cell r="F163" t="str">
            <v>0966-61-4300</v>
          </cell>
          <cell r="G163" t="str">
            <v>shin1gk@gmail.com</v>
          </cell>
          <cell r="H163" t="str">
            <v>－</v>
          </cell>
          <cell r="I163" t="str">
            <v>樺島雅人</v>
          </cell>
          <cell r="J163" t="str">
            <v>－</v>
          </cell>
          <cell r="K163" t="str">
            <v>米　新一</v>
          </cell>
          <cell r="L163" t="str">
            <v>－</v>
          </cell>
          <cell r="M163" t="str">
            <v>－</v>
          </cell>
          <cell r="N163" t="str">
            <v>－</v>
          </cell>
        </row>
        <row r="164">
          <cell r="A164" t="str">
            <v>870-0268</v>
          </cell>
          <cell r="B164" t="str">
            <v>大分市立大在中学校サッカー部</v>
          </cell>
          <cell r="C164" t="str">
            <v>870-0268</v>
          </cell>
          <cell r="D164" t="str">
            <v>大分県大分市政所2602-12</v>
          </cell>
          <cell r="E164" t="str">
            <v>097-592-0024</v>
          </cell>
          <cell r="F164" t="str">
            <v>097-592-0427</v>
          </cell>
          <cell r="G164" t="str">
            <v>masa1031hiko@softbank.ne.jp</v>
          </cell>
          <cell r="H164" t="str">
            <v>－</v>
          </cell>
          <cell r="I164" t="str">
            <v>津崎雅彦</v>
          </cell>
          <cell r="J164" t="str">
            <v>090-1082-3135</v>
          </cell>
          <cell r="K164" t="str">
            <v>－</v>
          </cell>
          <cell r="L164" t="str">
            <v>－</v>
          </cell>
          <cell r="M164" t="str">
            <v>－</v>
          </cell>
          <cell r="N164" t="str">
            <v>－</v>
          </cell>
        </row>
        <row r="165">
          <cell r="A165" t="str">
            <v>870-0271</v>
          </cell>
          <cell r="B165" t="str">
            <v>カティオーラFC</v>
          </cell>
          <cell r="C165" t="str">
            <v>870-0271</v>
          </cell>
          <cell r="D165" t="str">
            <v>大分県大分市角子原1005</v>
          </cell>
          <cell r="E165" t="str">
            <v>080-9474-3529</v>
          </cell>
          <cell r="G165" t="str">
            <v>info@catiolla.com</v>
          </cell>
          <cell r="I165" t="str">
            <v>渡里賢人</v>
          </cell>
          <cell r="J165" t="str">
            <v>080-9474-3529</v>
          </cell>
          <cell r="K165" t="str">
            <v>－</v>
          </cell>
          <cell r="L165" t="str">
            <v>－</v>
          </cell>
          <cell r="M165" t="str">
            <v>－</v>
          </cell>
          <cell r="N165" t="str">
            <v>－</v>
          </cell>
        </row>
        <row r="166">
          <cell r="A166" t="str">
            <v>870-0306</v>
          </cell>
          <cell r="B166" t="str">
            <v>キングスFC</v>
          </cell>
          <cell r="C166" t="str">
            <v>870-0306</v>
          </cell>
          <cell r="D166" t="str">
            <v>大分県大分市東上野10-6 リバーハイム102</v>
          </cell>
          <cell r="E166" t="str">
            <v>090-5144-6543</v>
          </cell>
          <cell r="F166" t="str">
            <v>－</v>
          </cell>
          <cell r="G166" t="str">
            <v>on_the_board_2002@yahoo.co.jp</v>
          </cell>
          <cell r="H166" t="str">
            <v>－</v>
          </cell>
          <cell r="I166" t="str">
            <v>小林　覚</v>
          </cell>
          <cell r="J166" t="str">
            <v>090-5144-6543</v>
          </cell>
          <cell r="K166" t="str">
            <v>篠田公成</v>
          </cell>
          <cell r="L166" t="str">
            <v>090-1684-8395</v>
          </cell>
          <cell r="M166" t="str">
            <v>－</v>
          </cell>
          <cell r="N166" t="str">
            <v>－</v>
          </cell>
        </row>
        <row r="167">
          <cell r="A167" t="str">
            <v>870-0887</v>
          </cell>
          <cell r="B167" t="str">
            <v>ヴェルスパ大分</v>
          </cell>
          <cell r="C167" t="str">
            <v>870-0887</v>
          </cell>
          <cell r="D167" t="str">
            <v>大分県大分市二又町7　KYOEIビル　1F</v>
          </cell>
          <cell r="E167" t="str">
            <v>097-560-4813</v>
          </cell>
          <cell r="F167" t="str">
            <v>097-560-4814</v>
          </cell>
          <cell r="G167" t="str">
            <v>ninomiya@verspah.jp</v>
          </cell>
          <cell r="H167" t="str">
            <v>－</v>
          </cell>
          <cell r="I167" t="str">
            <v>二宮慎太郎</v>
          </cell>
          <cell r="J167" t="str">
            <v>090-2715-3469</v>
          </cell>
          <cell r="K167" t="str">
            <v>－</v>
          </cell>
          <cell r="L167" t="str">
            <v>－</v>
          </cell>
          <cell r="M167" t="str">
            <v>－</v>
          </cell>
          <cell r="N167" t="str">
            <v>－</v>
          </cell>
        </row>
        <row r="168">
          <cell r="A168" t="str">
            <v>870-0935</v>
          </cell>
          <cell r="B168" t="str">
            <v>FCレガッテ</v>
          </cell>
          <cell r="C168" t="str">
            <v>870-0935</v>
          </cell>
          <cell r="D168" t="str">
            <v>大分県大分市古ケ鶴1-11-10</v>
          </cell>
          <cell r="E168" t="str">
            <v>097-551-8110</v>
          </cell>
          <cell r="F168" t="str">
            <v>097-551-8110</v>
          </cell>
          <cell r="G168" t="str">
            <v>fc_regate_oita@yahoo.co.jp</v>
          </cell>
          <cell r="H168" t="str">
            <v>－</v>
          </cell>
          <cell r="I168" t="str">
            <v>幸野光将</v>
          </cell>
          <cell r="J168" t="str">
            <v>070-5532-3718</v>
          </cell>
          <cell r="K168" t="str">
            <v>－</v>
          </cell>
          <cell r="L168" t="str">
            <v>－</v>
          </cell>
          <cell r="M168" t="str">
            <v>－</v>
          </cell>
          <cell r="N168" t="str">
            <v>－</v>
          </cell>
        </row>
        <row r="169">
          <cell r="A169" t="str">
            <v>870-1152</v>
          </cell>
          <cell r="B169" t="str">
            <v>リノスフットサルクラブ</v>
          </cell>
          <cell r="C169" t="str">
            <v>870-1152</v>
          </cell>
          <cell r="D169" t="str">
            <v>大分県大分市上宗方５６７－８７－５０６</v>
          </cell>
          <cell r="E169" t="str">
            <v>090-3730-9614</v>
          </cell>
          <cell r="F169" t="str">
            <v>－</v>
          </cell>
          <cell r="G169" t="str">
            <v>rinos-futsal@live.jp</v>
          </cell>
          <cell r="H169" t="str">
            <v>－</v>
          </cell>
          <cell r="I169" t="str">
            <v>西村竜司</v>
          </cell>
          <cell r="J169" t="str">
            <v>090-3730-9614</v>
          </cell>
          <cell r="K169" t="str">
            <v>－</v>
          </cell>
          <cell r="L169" t="str">
            <v>－</v>
          </cell>
          <cell r="M169" t="str">
            <v>－</v>
          </cell>
          <cell r="N169" t="str">
            <v>－</v>
          </cell>
        </row>
        <row r="170">
          <cell r="A170" t="str">
            <v>871-0821</v>
          </cell>
          <cell r="B170" t="str">
            <v>FC中津グラシアス2002</v>
          </cell>
          <cell r="C170" t="str">
            <v>871-0821</v>
          </cell>
          <cell r="D170" t="str">
            <v>福岡県築上郡吉富町幸子629-1</v>
          </cell>
          <cell r="E170" t="str">
            <v>080-5569-0529</v>
          </cell>
          <cell r="F170" t="str">
            <v>－</v>
          </cell>
          <cell r="G170" t="str">
            <v>ptjunchan@yahoo.co.jp</v>
          </cell>
          <cell r="H170" t="str">
            <v>ptjunchan@gmail.com</v>
          </cell>
          <cell r="I170" t="str">
            <v>松永　聡</v>
          </cell>
          <cell r="J170" t="str">
            <v>090-1870-3366</v>
          </cell>
          <cell r="K170" t="str">
            <v>岩尾潤一郎</v>
          </cell>
          <cell r="L170" t="str">
            <v>080-5569-0529</v>
          </cell>
          <cell r="M170" t="str">
            <v>－</v>
          </cell>
          <cell r="N170" t="str">
            <v>－</v>
          </cell>
        </row>
        <row r="171">
          <cell r="A171" t="str">
            <v>874-0847</v>
          </cell>
          <cell r="B171" t="str">
            <v>別府フットボールクラブ．ミネルバ</v>
          </cell>
          <cell r="C171" t="str">
            <v>874-0847</v>
          </cell>
          <cell r="D171" t="str">
            <v>大分県別府市馬場１組１</v>
          </cell>
          <cell r="E171" t="str">
            <v>0977-26-6616</v>
          </cell>
          <cell r="F171" t="str">
            <v>0977-26-6616</v>
          </cell>
          <cell r="G171" t="str">
            <v>takashi.minerba@nifty.com</v>
          </cell>
          <cell r="H171" t="str">
            <v>－</v>
          </cell>
          <cell r="I171" t="str">
            <v>永井美津男</v>
          </cell>
          <cell r="J171" t="str">
            <v>090-2088-4372</v>
          </cell>
          <cell r="K171" t="str">
            <v>畑中賢三</v>
          </cell>
          <cell r="L171" t="str">
            <v>080-1746-1536</v>
          </cell>
          <cell r="M171" t="str">
            <v>－</v>
          </cell>
          <cell r="N171" t="str">
            <v>－</v>
          </cell>
        </row>
        <row r="172">
          <cell r="A172" t="str">
            <v>876-0045</v>
          </cell>
          <cell r="B172" t="str">
            <v>FC佐伯　Ｓ－ｐｌａｙ・ＭＩＮＡＭＩ</v>
          </cell>
          <cell r="C172" t="str">
            <v>876-0045</v>
          </cell>
          <cell r="D172" t="str">
            <v>大分県佐伯市上岡1527-1</v>
          </cell>
          <cell r="E172" t="str">
            <v>0972-22-0507</v>
          </cell>
          <cell r="F172" t="str">
            <v>－</v>
          </cell>
          <cell r="G172" t="str">
            <v>e-minami@cts-net.ne.jp</v>
          </cell>
          <cell r="H172" t="str">
            <v>－</v>
          </cell>
          <cell r="I172" t="str">
            <v>大谷伸二</v>
          </cell>
          <cell r="J172" t="str">
            <v>090-5380-1650</v>
          </cell>
          <cell r="K172" t="str">
            <v>岐崎翔平</v>
          </cell>
          <cell r="L172" t="str">
            <v>080-1785-2116</v>
          </cell>
          <cell r="M172" t="str">
            <v>深田知秀</v>
          </cell>
          <cell r="N172" t="str">
            <v>080-8386-2582</v>
          </cell>
        </row>
        <row r="173">
          <cell r="A173" t="str">
            <v>879-5518</v>
          </cell>
          <cell r="B173" t="str">
            <v>Vinculo大分U-15</v>
          </cell>
          <cell r="C173" t="str">
            <v>879-5518</v>
          </cell>
          <cell r="D173" t="str">
            <v>大分県由布市挾間町北方581-9</v>
          </cell>
          <cell r="E173" t="str">
            <v>070-5411-3622</v>
          </cell>
          <cell r="F173" t="str">
            <v>－</v>
          </cell>
          <cell r="G173" t="str">
            <v>va5u@live.jp</v>
          </cell>
          <cell r="H173" t="str">
            <v>－</v>
          </cell>
          <cell r="I173" t="str">
            <v>佐藤康之</v>
          </cell>
          <cell r="J173" t="str">
            <v>070-5411-3622</v>
          </cell>
          <cell r="K173" t="str">
            <v>浅井純也</v>
          </cell>
          <cell r="L173" t="str">
            <v>080-1734-1457</v>
          </cell>
          <cell r="M173" t="str">
            <v>－</v>
          </cell>
          <cell r="N173" t="str">
            <v>－</v>
          </cell>
        </row>
        <row r="174">
          <cell r="A174" t="str">
            <v>880-0035</v>
          </cell>
          <cell r="B174" t="str">
            <v>旭スポーツFCジュニアユース</v>
          </cell>
          <cell r="C174" t="str">
            <v>880-0035</v>
          </cell>
          <cell r="D174" t="str">
            <v>宮崎県宮崎市下北方町下郷6096-5</v>
          </cell>
          <cell r="E174" t="str">
            <v>0985-31-1137</v>
          </cell>
          <cell r="F174" t="str">
            <v>0985-31-1150</v>
          </cell>
          <cell r="G174" t="str">
            <v>asahi_sports.com@axel.ocn.ne.jp</v>
          </cell>
          <cell r="H174" t="str">
            <v>－</v>
          </cell>
          <cell r="I174" t="str">
            <v>細川康寛</v>
          </cell>
          <cell r="J174" t="str">
            <v>090-9076-6057</v>
          </cell>
          <cell r="K174" t="str">
            <v>鈴木寿士</v>
          </cell>
          <cell r="L174" t="str">
            <v>080ｰ1765ｰ4172</v>
          </cell>
          <cell r="M174" t="str">
            <v>－</v>
          </cell>
          <cell r="N174" t="str">
            <v>－</v>
          </cell>
        </row>
        <row r="175">
          <cell r="A175" t="str">
            <v>880-0121</v>
          </cell>
          <cell r="B175" t="str">
            <v>ヴェントノーバFC</v>
          </cell>
          <cell r="C175" t="str">
            <v>880-0121</v>
          </cell>
          <cell r="D175" t="str">
            <v>宮崎県宮崎市島之内7005　フォレスト75 1-Ｄ号室</v>
          </cell>
          <cell r="E175" t="str">
            <v>090-5920-1113</v>
          </cell>
          <cell r="F175" t="str">
            <v>－</v>
          </cell>
          <cell r="G175" t="str">
            <v>ventonovafc@gmail.com</v>
          </cell>
          <cell r="H175" t="str">
            <v>－</v>
          </cell>
          <cell r="I175" t="str">
            <v>和田浩幸</v>
          </cell>
          <cell r="J175" t="str">
            <v>090-5920-1113</v>
          </cell>
          <cell r="K175" t="str">
            <v>－</v>
          </cell>
          <cell r="L175" t="str">
            <v>－</v>
          </cell>
          <cell r="M175" t="str">
            <v>－</v>
          </cell>
          <cell r="N175" t="str">
            <v>－</v>
          </cell>
        </row>
        <row r="176">
          <cell r="A176" t="str">
            <v>880-0121</v>
          </cell>
          <cell r="B176" t="str">
            <v>宮崎日本大学中学校サッカー部</v>
          </cell>
          <cell r="C176" t="str">
            <v>880-0121</v>
          </cell>
          <cell r="D176" t="str">
            <v>宮崎県宮崎市島之内6822-2</v>
          </cell>
          <cell r="E176" t="str">
            <v>0985-39-1121</v>
          </cell>
          <cell r="F176" t="str">
            <v>0985-39-1516</v>
          </cell>
          <cell r="G176" t="str">
            <v>tano@m-nichidai.com</v>
          </cell>
          <cell r="H176" t="str">
            <v>－</v>
          </cell>
          <cell r="I176" t="str">
            <v>田野矩大</v>
          </cell>
          <cell r="J176" t="str">
            <v>080-5251-1795</v>
          </cell>
          <cell r="K176" t="str">
            <v>－</v>
          </cell>
          <cell r="L176" t="str">
            <v>－</v>
          </cell>
          <cell r="M176" t="str">
            <v>－</v>
          </cell>
          <cell r="N176" t="str">
            <v>－</v>
          </cell>
        </row>
        <row r="177">
          <cell r="A177" t="str">
            <v>880-0121</v>
          </cell>
          <cell r="B177" t="str">
            <v>宮崎市立住吉中学校サッカー部</v>
          </cell>
          <cell r="C177" t="str">
            <v>880-0121</v>
          </cell>
          <cell r="D177" t="str">
            <v>宮崎県宮崎市島之内7608</v>
          </cell>
          <cell r="E177" t="str">
            <v>0985-39-1512</v>
          </cell>
          <cell r="F177" t="str">
            <v>－</v>
          </cell>
          <cell r="G177" t="str">
            <v>sumiyoshi-c-50@mcnet.ed.jp</v>
          </cell>
          <cell r="H177" t="str">
            <v>－</v>
          </cell>
          <cell r="I177" t="str">
            <v>河上健悟</v>
          </cell>
          <cell r="J177" t="str">
            <v>090-7473-8257</v>
          </cell>
          <cell r="K177" t="str">
            <v>－</v>
          </cell>
          <cell r="L177" t="str">
            <v>－</v>
          </cell>
          <cell r="M177" t="str">
            <v>－</v>
          </cell>
          <cell r="N177" t="str">
            <v>－</v>
          </cell>
        </row>
        <row r="178">
          <cell r="A178" t="str">
            <v>880-0841</v>
          </cell>
          <cell r="B178" t="str">
            <v>宮崎市立檍中学校サッカー部</v>
          </cell>
          <cell r="C178" t="str">
            <v>880-0841</v>
          </cell>
          <cell r="D178" t="str">
            <v>宮崎県宮崎市吉村町江田原甲265番地</v>
          </cell>
          <cell r="E178" t="str">
            <v>0985-23-2225</v>
          </cell>
          <cell r="F178" t="str">
            <v>0985-23-2226</v>
          </cell>
          <cell r="G178" t="str">
            <v>aoki-c-52@mcnet.ed.jp</v>
          </cell>
          <cell r="H178" t="str">
            <v>－</v>
          </cell>
          <cell r="I178" t="str">
            <v>中平光彦</v>
          </cell>
          <cell r="J178" t="str">
            <v>090-2580-4620</v>
          </cell>
          <cell r="K178" t="str">
            <v>－</v>
          </cell>
          <cell r="L178" t="str">
            <v>－</v>
          </cell>
          <cell r="M178" t="str">
            <v>－</v>
          </cell>
          <cell r="N178" t="str">
            <v>－</v>
          </cell>
        </row>
        <row r="179">
          <cell r="A179" t="str">
            <v>880-0845</v>
          </cell>
          <cell r="B179" t="str">
            <v>太陽SC宮崎</v>
          </cell>
          <cell r="C179" t="str">
            <v>880-0845</v>
          </cell>
          <cell r="D179" t="str">
            <v>宮崎県宮崎市新城町33-4 ㈱太陽スポーツクラブ宮崎中央営業所</v>
          </cell>
          <cell r="E179" t="str">
            <v>0985-83-0130</v>
          </cell>
          <cell r="F179" t="str">
            <v>0985-83-0130</v>
          </cell>
          <cell r="G179" t="str">
            <v>miyazakichuou1@taiyo-sports.com</v>
          </cell>
          <cell r="H179" t="str">
            <v>teamorenge@icloud.com</v>
          </cell>
          <cell r="I179" t="str">
            <v>河崎憲一郎</v>
          </cell>
          <cell r="J179" t="str">
            <v>090-5385-3116</v>
          </cell>
          <cell r="K179" t="str">
            <v>－</v>
          </cell>
          <cell r="L179" t="str">
            <v>－</v>
          </cell>
          <cell r="M179" t="str">
            <v>－</v>
          </cell>
          <cell r="N179" t="str">
            <v>－</v>
          </cell>
        </row>
        <row r="180">
          <cell r="A180" t="str">
            <v>880-0911</v>
          </cell>
          <cell r="B180" t="str">
            <v>セントラルFC宮崎</v>
          </cell>
          <cell r="C180" t="str">
            <v>880-0911</v>
          </cell>
          <cell r="D180" t="str">
            <v>宮崎県宮崎市田吉4374-2</v>
          </cell>
          <cell r="E180" t="str">
            <v>0985-56-2755</v>
          </cell>
          <cell r="F180" t="str">
            <v>0985-56-2755</v>
          </cell>
          <cell r="G180" t="str">
            <v>gejigeji0605@yahoo.co.jp</v>
          </cell>
          <cell r="H180" t="str">
            <v>－</v>
          </cell>
          <cell r="I180" t="str">
            <v>稲田義章</v>
          </cell>
          <cell r="J180" t="str">
            <v>090-4345-6511</v>
          </cell>
          <cell r="K180" t="str">
            <v>大西健介</v>
          </cell>
          <cell r="L180" t="str">
            <v>090-4347-9015</v>
          </cell>
          <cell r="M180" t="str">
            <v>－</v>
          </cell>
          <cell r="N180" t="str">
            <v>－</v>
          </cell>
        </row>
        <row r="181">
          <cell r="A181" t="str">
            <v>880-0951</v>
          </cell>
          <cell r="B181" t="str">
            <v>宮崎市立大塚中学校サッカー部</v>
          </cell>
          <cell r="C181" t="str">
            <v>880-0951</v>
          </cell>
          <cell r="D181" t="str">
            <v>宮崎県宮崎市大塚町鎌ヶ迫2296</v>
          </cell>
          <cell r="E181" t="str">
            <v>0985-47-1130</v>
          </cell>
          <cell r="F181" t="str">
            <v>0985-47-1131</v>
          </cell>
          <cell r="G181" t="str">
            <v>ohtsuka-c-54@mcnet.ed.jp</v>
          </cell>
          <cell r="H181" t="str">
            <v>－</v>
          </cell>
          <cell r="I181" t="str">
            <v>佐原大祐</v>
          </cell>
          <cell r="J181" t="str">
            <v>090-4485-3697</v>
          </cell>
          <cell r="K181" t="str">
            <v>金丸　誠</v>
          </cell>
          <cell r="L181" t="str">
            <v>090-5943-2507</v>
          </cell>
          <cell r="M181" t="str">
            <v>中武勇太</v>
          </cell>
          <cell r="N181" t="str">
            <v>080-1770-2726</v>
          </cell>
        </row>
        <row r="182">
          <cell r="A182" t="str">
            <v>882-0001</v>
          </cell>
          <cell r="B182" t="str">
            <v>延岡学園高校</v>
          </cell>
          <cell r="C182" t="str">
            <v>882-0001</v>
          </cell>
          <cell r="D182" t="str">
            <v>宮崎県延岡市大峡町7820</v>
          </cell>
          <cell r="E182" t="str">
            <v>0982-33-3227</v>
          </cell>
          <cell r="F182" t="str">
            <v>0982-35-1025</v>
          </cell>
          <cell r="G182" t="str">
            <v>nobegaku.fc@gmail.com</v>
          </cell>
          <cell r="H182" t="str">
            <v>－</v>
          </cell>
          <cell r="I182" t="str">
            <v>大羽</v>
          </cell>
          <cell r="J182" t="str">
            <v>080-8583-2661</v>
          </cell>
          <cell r="K182" t="str">
            <v>吉村</v>
          </cell>
          <cell r="L182" t="str">
            <v>080-1755-1690</v>
          </cell>
          <cell r="M182" t="str">
            <v>－</v>
          </cell>
          <cell r="N182" t="str">
            <v>－</v>
          </cell>
        </row>
        <row r="183">
          <cell r="A183" t="str">
            <v>882-0804</v>
          </cell>
          <cell r="B183" t="str">
            <v>延岡市立西階中学校サッカー部</v>
          </cell>
          <cell r="C183" t="str">
            <v>882-0804</v>
          </cell>
          <cell r="D183" t="str">
            <v>宮崎県延岡市西階町１丁目4042番地3</v>
          </cell>
          <cell r="E183" t="str">
            <v>0982-21-5851</v>
          </cell>
          <cell r="F183" t="str">
            <v>0982-21-5852</v>
          </cell>
          <cell r="G183" t="str">
            <v>kitachukura@yahoo.co.jp</v>
          </cell>
          <cell r="H183" t="str">
            <v>－</v>
          </cell>
          <cell r="I183" t="str">
            <v>倉尾健二</v>
          </cell>
          <cell r="J183" t="str">
            <v>090-5737-9537</v>
          </cell>
          <cell r="K183" t="str">
            <v>－</v>
          </cell>
          <cell r="L183" t="str">
            <v>－</v>
          </cell>
          <cell r="M183" t="str">
            <v>－</v>
          </cell>
          <cell r="N183" t="str">
            <v>－</v>
          </cell>
        </row>
        <row r="184">
          <cell r="A184" t="str">
            <v>882-0812</v>
          </cell>
          <cell r="B184" t="str">
            <v>岡富中学校サッカー部</v>
          </cell>
          <cell r="C184" t="str">
            <v>882-0812</v>
          </cell>
          <cell r="D184" t="str">
            <v>宮崎県延岡市本小路75-2</v>
          </cell>
          <cell r="E184" t="str">
            <v>0982-21-6494</v>
          </cell>
          <cell r="F184" t="str">
            <v>0982-21-6495</v>
          </cell>
          <cell r="G184" t="str">
            <v>m0j0g0@yahoo.co.jp</v>
          </cell>
          <cell r="H184" t="str">
            <v>－</v>
          </cell>
          <cell r="I184" t="str">
            <v>牧野泰佑</v>
          </cell>
          <cell r="J184" t="str">
            <v>080-1781-6598</v>
          </cell>
          <cell r="K184" t="str">
            <v>－</v>
          </cell>
          <cell r="L184" t="str">
            <v>－</v>
          </cell>
          <cell r="M184" t="str">
            <v>－</v>
          </cell>
          <cell r="N184" t="str">
            <v>－</v>
          </cell>
        </row>
        <row r="185">
          <cell r="A185" t="str">
            <v>883-0033</v>
          </cell>
          <cell r="B185" t="str">
            <v>プログレッソ日向FC</v>
          </cell>
          <cell r="C185" t="str">
            <v>883-0033</v>
          </cell>
          <cell r="D185" t="str">
            <v>宮崎県日向市塩見8547</v>
          </cell>
          <cell r="E185" t="str">
            <v>0982-53-0109</v>
          </cell>
          <cell r="F185" t="str">
            <v>0982-53-0109</v>
          </cell>
          <cell r="G185" t="str">
            <v>kou_seri6854@ybb.ne.jp</v>
          </cell>
          <cell r="H185" t="str">
            <v>－</v>
          </cell>
          <cell r="I185" t="str">
            <v>芹ケ野功一</v>
          </cell>
          <cell r="J185" t="str">
            <v>090-2392-8072</v>
          </cell>
          <cell r="K185" t="str">
            <v>黒田史也</v>
          </cell>
          <cell r="L185" t="str">
            <v>－</v>
          </cell>
          <cell r="M185" t="str">
            <v>東　大佑</v>
          </cell>
          <cell r="N185" t="str">
            <v>－</v>
          </cell>
        </row>
        <row r="186">
          <cell r="A186" t="str">
            <v>883-0034</v>
          </cell>
          <cell r="B186" t="str">
            <v>日向市立日向中学校サッカー部</v>
          </cell>
          <cell r="C186" t="str">
            <v>883-0034</v>
          </cell>
          <cell r="D186" t="str">
            <v>宮崎県日向市富高733番地4</v>
          </cell>
          <cell r="E186" t="str">
            <v>0982-52-4794</v>
          </cell>
          <cell r="F186" t="str">
            <v>0982-52-4795</v>
          </cell>
          <cell r="G186" t="str">
            <v>hissa0816@yahoo.co.jp</v>
          </cell>
          <cell r="H186" t="str">
            <v>－</v>
          </cell>
          <cell r="I186" t="str">
            <v>丸山久志</v>
          </cell>
          <cell r="J186" t="str">
            <v>080-6453-2131</v>
          </cell>
          <cell r="K186" t="str">
            <v>－</v>
          </cell>
          <cell r="L186" t="str">
            <v>－</v>
          </cell>
          <cell r="M186" t="str">
            <v>－</v>
          </cell>
          <cell r="N186" t="str">
            <v>－</v>
          </cell>
        </row>
        <row r="187">
          <cell r="A187" t="str">
            <v>885-0004</v>
          </cell>
          <cell r="B187" t="str">
            <v>都城市立沖水中学校サッカー部</v>
          </cell>
          <cell r="C187" t="str">
            <v>885-0004</v>
          </cell>
          <cell r="D187" t="str">
            <v>宮崎県都城市都北町5615番地</v>
          </cell>
          <cell r="E187" t="str">
            <v>0986-38-1335</v>
          </cell>
          <cell r="F187" t="str">
            <v>0986-38-6760</v>
          </cell>
          <cell r="G187" t="str">
            <v>okichusoccer@yahoo.co.jp</v>
          </cell>
          <cell r="H187" t="str">
            <v>－</v>
          </cell>
          <cell r="I187" t="str">
            <v>森山剛浩</v>
          </cell>
          <cell r="J187" t="str">
            <v>090-8411-8772</v>
          </cell>
          <cell r="K187" t="str">
            <v>下野　剛</v>
          </cell>
          <cell r="L187" t="str">
            <v>090-8351-1781</v>
          </cell>
          <cell r="M187" t="str">
            <v>－</v>
          </cell>
          <cell r="N187" t="str">
            <v>－</v>
          </cell>
        </row>
        <row r="188">
          <cell r="A188" t="str">
            <v>885-0015</v>
          </cell>
          <cell r="B188" t="str">
            <v>祝吉中学校サッカー部</v>
          </cell>
          <cell r="C188" t="str">
            <v>885-0015</v>
          </cell>
          <cell r="D188" t="str">
            <v>宮崎県都城市千町4962</v>
          </cell>
          <cell r="E188" t="str">
            <v>0986-22-0697</v>
          </cell>
          <cell r="F188" t="str">
            <v>－</v>
          </cell>
          <cell r="G188" t="str">
            <v>ryuta_honda@yahoo.co.jp</v>
          </cell>
          <cell r="H188" t="str">
            <v>－</v>
          </cell>
          <cell r="I188" t="str">
            <v>本田竜太</v>
          </cell>
          <cell r="J188" t="str">
            <v>090-5020-6206</v>
          </cell>
          <cell r="K188" t="str">
            <v>－</v>
          </cell>
          <cell r="L188" t="str">
            <v>－</v>
          </cell>
          <cell r="M188" t="str">
            <v>－</v>
          </cell>
          <cell r="N188" t="str">
            <v>－</v>
          </cell>
        </row>
        <row r="189">
          <cell r="A189" t="str">
            <v>885-0073</v>
          </cell>
          <cell r="B189" t="str">
            <v>都城市立姫城中学校サッカー部</v>
          </cell>
          <cell r="C189" t="str">
            <v>885-0073</v>
          </cell>
          <cell r="D189" t="str">
            <v>宮崎県都城市姫城町25-71</v>
          </cell>
          <cell r="E189" t="str">
            <v>－</v>
          </cell>
          <cell r="F189" t="str">
            <v>0986-22-4287</v>
          </cell>
          <cell r="G189" t="str">
            <v>4301ja@miyazaki-c-ed.jp</v>
          </cell>
          <cell r="H189" t="str">
            <v>－</v>
          </cell>
          <cell r="I189" t="str">
            <v>川口裕之</v>
          </cell>
          <cell r="J189" t="str">
            <v>090-7530-1366</v>
          </cell>
          <cell r="K189" t="str">
            <v>－</v>
          </cell>
          <cell r="L189" t="str">
            <v>－</v>
          </cell>
          <cell r="M189" t="str">
            <v>－</v>
          </cell>
          <cell r="N189" t="str">
            <v>－</v>
          </cell>
        </row>
        <row r="190">
          <cell r="A190" t="str">
            <v>885-0094</v>
          </cell>
          <cell r="B190" t="str">
            <v>都城市立西中学校サッカー部</v>
          </cell>
          <cell r="C190" t="str">
            <v>885-0094</v>
          </cell>
          <cell r="D190" t="str">
            <v>宮崎県都城市都原町7707</v>
          </cell>
          <cell r="E190" t="str">
            <v>0986-24-1128</v>
          </cell>
          <cell r="F190" t="str">
            <v>0986-24-6038</v>
          </cell>
          <cell r="G190" t="str">
            <v>seikenta39@yahoo.co.jp</v>
          </cell>
          <cell r="H190" t="str">
            <v>－</v>
          </cell>
          <cell r="I190" t="str">
            <v>小迎大悟</v>
          </cell>
          <cell r="J190" t="str">
            <v>090-1877-3817</v>
          </cell>
          <cell r="K190" t="str">
            <v>長峰聖治</v>
          </cell>
          <cell r="L190" t="str">
            <v>090-7391-6679</v>
          </cell>
          <cell r="M190" t="str">
            <v>横山健二</v>
          </cell>
          <cell r="N190" t="str">
            <v>090-9070-2518</v>
          </cell>
        </row>
        <row r="191">
          <cell r="A191" t="str">
            <v>885-1202</v>
          </cell>
          <cell r="B191" t="str">
            <v>高城中学校サッカー部</v>
          </cell>
          <cell r="C191" t="str">
            <v>885-1202</v>
          </cell>
          <cell r="D191" t="str">
            <v>宮崎県　都城市高城町穂満坊１１５－１</v>
          </cell>
          <cell r="E191" t="str">
            <v>0986-58-2303</v>
          </cell>
          <cell r="F191" t="str">
            <v>0986-58-2823</v>
          </cell>
          <cell r="G191" t="str">
            <v>m.matsuwaki@gmail.com</v>
          </cell>
          <cell r="H191" t="str">
            <v>－</v>
          </cell>
          <cell r="I191" t="str">
            <v>松脇正和</v>
          </cell>
          <cell r="J191" t="str">
            <v>090-6299-8653</v>
          </cell>
          <cell r="K191" t="str">
            <v>－</v>
          </cell>
          <cell r="L191" t="str">
            <v>－</v>
          </cell>
          <cell r="M191" t="str">
            <v>－</v>
          </cell>
          <cell r="N191" t="str">
            <v>－</v>
          </cell>
        </row>
        <row r="192">
          <cell r="A192" t="str">
            <v>886-0005</v>
          </cell>
          <cell r="B192" t="str">
            <v>KITAKIRISHIMA.FC</v>
          </cell>
          <cell r="C192" t="str">
            <v>886-0005</v>
          </cell>
          <cell r="D192" t="str">
            <v>宮崎県小林市南西方2053-15</v>
          </cell>
          <cell r="E192" t="str">
            <v>0984-22-2125</v>
          </cell>
          <cell r="F192" t="str">
            <v>0984-22-2125</v>
          </cell>
          <cell r="G192" t="str">
            <v>qqms4xx9k@dune.ocn.ne.jp</v>
          </cell>
          <cell r="H192" t="str">
            <v>spkz85a9@hb.tp1.jp</v>
          </cell>
          <cell r="I192" t="str">
            <v>冨満　茂</v>
          </cell>
          <cell r="J192" t="str">
            <v>090-7399-1735</v>
          </cell>
          <cell r="K192" t="str">
            <v>大坪和政</v>
          </cell>
          <cell r="L192" t="str">
            <v>090-7473-6431</v>
          </cell>
          <cell r="M192" t="str">
            <v>－</v>
          </cell>
          <cell r="N192" t="str">
            <v>－</v>
          </cell>
        </row>
        <row r="193">
          <cell r="A193" t="str">
            <v>887-0041</v>
          </cell>
          <cell r="B193" t="str">
            <v>日南学園高校</v>
          </cell>
          <cell r="C193" t="str">
            <v>887-0041</v>
          </cell>
          <cell r="D193" t="str">
            <v>宮崎県日南市吾田東3-5-1</v>
          </cell>
          <cell r="E193" t="str">
            <v>0987-23-1311</v>
          </cell>
          <cell r="F193" t="str">
            <v>0987-23-1313</v>
          </cell>
          <cell r="G193" t="str">
            <v>yoshiyuki_feliz@yahoo.co.jp</v>
          </cell>
          <cell r="H193" t="str">
            <v>－</v>
          </cell>
          <cell r="I193" t="str">
            <v>根本一也</v>
          </cell>
          <cell r="J193" t="str">
            <v>090-2135-7417</v>
          </cell>
          <cell r="K193" t="str">
            <v>－</v>
          </cell>
          <cell r="L193" t="str">
            <v>－</v>
          </cell>
          <cell r="M193" t="str">
            <v>－</v>
          </cell>
          <cell r="N193" t="str">
            <v>－</v>
          </cell>
        </row>
        <row r="194">
          <cell r="A194" t="str">
            <v>889-0513</v>
          </cell>
          <cell r="B194" t="str">
            <v>フォルトゥナ延岡FC</v>
          </cell>
          <cell r="C194" t="str">
            <v>889-0513</v>
          </cell>
          <cell r="D194" t="str">
            <v>宮崎県延岡市土々呂町３丁目846-29</v>
          </cell>
          <cell r="E194" t="str">
            <v>0982-40-5635</v>
          </cell>
          <cell r="F194" t="str">
            <v>0982-40-5635</v>
          </cell>
          <cell r="G194" t="str">
            <v>fortuna@izm.bbiq.jp</v>
          </cell>
          <cell r="H194" t="str">
            <v>fnfc@i.softbank.jp</v>
          </cell>
          <cell r="I194" t="str">
            <v>清水則吉</v>
          </cell>
          <cell r="J194" t="str">
            <v>090-2852-7267</v>
          </cell>
          <cell r="K194" t="str">
            <v>奈須秀司</v>
          </cell>
          <cell r="L194" t="str">
            <v>090-1194-2208</v>
          </cell>
          <cell r="M194" t="str">
            <v>－</v>
          </cell>
          <cell r="N194" t="str">
            <v>－</v>
          </cell>
        </row>
        <row r="195">
          <cell r="A195" t="str">
            <v>889-1301</v>
          </cell>
          <cell r="B195" t="str">
            <v>児湯SC</v>
          </cell>
          <cell r="C195" t="str">
            <v>889-1301</v>
          </cell>
          <cell r="D195" t="str">
            <v>宮崎県児湯郡川南町川南3390</v>
          </cell>
          <cell r="E195" t="str">
            <v>090-9404-2141</v>
          </cell>
          <cell r="F195" t="str">
            <v>－</v>
          </cell>
          <cell r="G195" t="str">
            <v>koyu.soccerland@gmail.com</v>
          </cell>
          <cell r="H195" t="str">
            <v>－</v>
          </cell>
          <cell r="I195" t="str">
            <v>福元智祐</v>
          </cell>
          <cell r="J195" t="str">
            <v>090-9404-2141</v>
          </cell>
          <cell r="K195" t="str">
            <v>－</v>
          </cell>
          <cell r="L195" t="str">
            <v>－</v>
          </cell>
          <cell r="M195" t="str">
            <v>－</v>
          </cell>
          <cell r="N195" t="str">
            <v>－</v>
          </cell>
        </row>
        <row r="196">
          <cell r="A196" t="str">
            <v>889-1605</v>
          </cell>
          <cell r="B196" t="str">
            <v>テゲバジャーロ宮崎</v>
          </cell>
          <cell r="C196" t="str">
            <v>889-1605</v>
          </cell>
          <cell r="D196" t="str">
            <v>宮崎県宮崎市清武町加納乙463-13 智建ビル108</v>
          </cell>
          <cell r="E196" t="str">
            <v>0985-71-4000</v>
          </cell>
          <cell r="F196" t="str">
            <v>0985-71-4000</v>
          </cell>
          <cell r="G196" t="str">
            <v>msufc_u12_u15@yahoo.co.jp</v>
          </cell>
          <cell r="H196" t="str">
            <v>－</v>
          </cell>
          <cell r="I196" t="str">
            <v>藤山大輔</v>
          </cell>
          <cell r="J196" t="str">
            <v>090-9795-3807</v>
          </cell>
          <cell r="K196" t="str">
            <v>－</v>
          </cell>
          <cell r="L196" t="str">
            <v>－</v>
          </cell>
          <cell r="M196" t="str">
            <v>－</v>
          </cell>
          <cell r="N196" t="str">
            <v>－</v>
          </cell>
        </row>
        <row r="197">
          <cell r="A197" t="str">
            <v>889-1605</v>
          </cell>
          <cell r="B197" t="str">
            <v>アリーバFC</v>
          </cell>
          <cell r="C197" t="str">
            <v>889-1605</v>
          </cell>
          <cell r="D197" t="str">
            <v>宮崎県宮崎市清武町加納甲2356-2</v>
          </cell>
          <cell r="E197" t="str">
            <v>0985-85-3792</v>
          </cell>
          <cell r="F197" t="str">
            <v>0985-67-4332</v>
          </cell>
          <cell r="G197" t="str">
            <v>arriba_fc@yahoo.co.jp</v>
          </cell>
          <cell r="H197" t="str">
            <v>－</v>
          </cell>
          <cell r="I197" t="str">
            <v>日高勇二</v>
          </cell>
          <cell r="J197" t="str">
            <v>－</v>
          </cell>
          <cell r="K197" t="str">
            <v>日高大樹</v>
          </cell>
          <cell r="L197" t="str">
            <v>－</v>
          </cell>
          <cell r="M197" t="str">
            <v>－</v>
          </cell>
          <cell r="N197" t="str">
            <v>－</v>
          </cell>
        </row>
        <row r="198">
          <cell r="A198" t="str">
            <v>889-1901</v>
          </cell>
          <cell r="B198" t="str">
            <v>三股中学校サッカー部</v>
          </cell>
          <cell r="C198" t="str">
            <v>889-1901</v>
          </cell>
          <cell r="D198" t="str">
            <v>宮崎県北諸県郡三股町樺山3548</v>
          </cell>
          <cell r="E198" t="str">
            <v>0986-52-1144</v>
          </cell>
          <cell r="F198" t="str">
            <v>0986-52-1143</v>
          </cell>
          <cell r="G198" t="str">
            <v>mimatasoccer1996@yahoo.co.jp</v>
          </cell>
          <cell r="H198" t="str">
            <v>－</v>
          </cell>
          <cell r="I198" t="str">
            <v>小川　倫史</v>
          </cell>
          <cell r="J198" t="str">
            <v>090-7385-1032</v>
          </cell>
          <cell r="K198" t="str">
            <v>－</v>
          </cell>
          <cell r="L198" t="str">
            <v>－</v>
          </cell>
          <cell r="M198" t="str">
            <v>－</v>
          </cell>
          <cell r="N198" t="str">
            <v>－</v>
          </cell>
        </row>
        <row r="199">
          <cell r="A199" t="str">
            <v>889-1901</v>
          </cell>
          <cell r="B199" t="str">
            <v>セレソン都城FC</v>
          </cell>
          <cell r="C199" t="str">
            <v>889-1901</v>
          </cell>
          <cell r="D199" t="str">
            <v>宮崎県北諸県郡三股町樺山3276番地14</v>
          </cell>
          <cell r="E199" t="str">
            <v>0986-51-3773</v>
          </cell>
          <cell r="F199" t="str">
            <v>0986-51-3773</v>
          </cell>
          <cell r="G199" t="str">
            <v>qtpms268@ybb.ne.jp</v>
          </cell>
          <cell r="H199" t="str">
            <v>－</v>
          </cell>
          <cell r="I199" t="str">
            <v>中山新吾</v>
          </cell>
          <cell r="J199" t="str">
            <v>090-8834-8282</v>
          </cell>
          <cell r="K199" t="str">
            <v>－</v>
          </cell>
          <cell r="L199" t="str">
            <v>－</v>
          </cell>
          <cell r="M199" t="str">
            <v>－</v>
          </cell>
          <cell r="N199" t="str">
            <v>－</v>
          </cell>
        </row>
        <row r="200">
          <cell r="A200" t="str">
            <v>889-2152</v>
          </cell>
          <cell r="B200" t="str">
            <v>ヴィラル木花SC</v>
          </cell>
          <cell r="C200" t="str">
            <v>889-2152</v>
          </cell>
          <cell r="D200" t="str">
            <v>宮崎県宮崎市学園木花台北2-11-10</v>
          </cell>
          <cell r="E200" t="str">
            <v>0985-58-1881</v>
          </cell>
          <cell r="F200" t="str">
            <v>0985-58-1881</v>
          </cell>
          <cell r="G200" t="str">
            <v>ao-minamizono@msg.ac.jp</v>
          </cell>
          <cell r="H200" t="str">
            <v>－</v>
          </cell>
          <cell r="I200" t="str">
            <v>南園芳雄</v>
          </cell>
          <cell r="J200" t="str">
            <v>090-3665-1810</v>
          </cell>
          <cell r="K200" t="str">
            <v>三浦真裕</v>
          </cell>
          <cell r="L200" t="str">
            <v>090-4771-9323</v>
          </cell>
          <cell r="M200" t="str">
            <v>－</v>
          </cell>
          <cell r="N200" t="str">
            <v>－</v>
          </cell>
        </row>
        <row r="201">
          <cell r="A201" t="str">
            <v>889-2153</v>
          </cell>
          <cell r="B201" t="str">
            <v>木花中学校サッカー部</v>
          </cell>
          <cell r="C201" t="str">
            <v>889-2153</v>
          </cell>
          <cell r="D201" t="str">
            <v>宮崎県宮崎市学園木花台南1丁目1番地</v>
          </cell>
          <cell r="E201" t="str">
            <v>0985-58-0004</v>
          </cell>
          <cell r="F201" t="str">
            <v>0985-58-0848</v>
          </cell>
          <cell r="G201" t="str">
            <v>kibana-c-33@mcnet.ed.jp</v>
          </cell>
          <cell r="H201" t="str">
            <v>－</v>
          </cell>
          <cell r="I201" t="str">
            <v>藤田　司</v>
          </cell>
          <cell r="J201" t="str">
            <v>090-6637-6198</v>
          </cell>
          <cell r="K201" t="str">
            <v>－</v>
          </cell>
          <cell r="L201" t="str">
            <v>－</v>
          </cell>
          <cell r="M201" t="str">
            <v>－</v>
          </cell>
          <cell r="N201" t="str">
            <v>－</v>
          </cell>
        </row>
        <row r="202">
          <cell r="A202" t="str">
            <v>889-4151</v>
          </cell>
          <cell r="B202" t="str">
            <v>えびの市立真幸中学校サッカー部</v>
          </cell>
          <cell r="C202" t="str">
            <v>889-4151</v>
          </cell>
          <cell r="D202" t="str">
            <v>宮崎県えびの市向江850</v>
          </cell>
          <cell r="E202" t="str">
            <v>0984-37-1150</v>
          </cell>
          <cell r="F202" t="str">
            <v>0984-37-1158</v>
          </cell>
          <cell r="G202" t="str">
            <v>masakijhsc@miyazaki-c.ed.jp</v>
          </cell>
          <cell r="H202" t="str">
            <v>－</v>
          </cell>
          <cell r="I202" t="str">
            <v>西畑洋和</v>
          </cell>
          <cell r="J202" t="str">
            <v>090-1925-8175</v>
          </cell>
          <cell r="K202" t="str">
            <v>今屋敷浩司</v>
          </cell>
          <cell r="L202" t="str">
            <v>090-1925-8175</v>
          </cell>
          <cell r="M202" t="str">
            <v>－</v>
          </cell>
          <cell r="N202" t="str">
            <v>－</v>
          </cell>
        </row>
        <row r="203">
          <cell r="A203" t="str">
            <v>889-4221</v>
          </cell>
          <cell r="B203" t="str">
            <v>えびの市立加久藤中学校サッカー部</v>
          </cell>
          <cell r="C203" t="str">
            <v>889-4221</v>
          </cell>
          <cell r="D203" t="str">
            <v>宮崎県えびの市栗下1269-1</v>
          </cell>
          <cell r="E203" t="str">
            <v>0984-35-1353</v>
          </cell>
          <cell r="F203" t="str">
            <v>0984-35-1356</v>
          </cell>
          <cell r="G203" t="str">
            <v>kakutofootball@yahoo.co.jp</v>
          </cell>
          <cell r="H203" t="str">
            <v>－</v>
          </cell>
          <cell r="I203" t="str">
            <v>拂山芳輝</v>
          </cell>
          <cell r="J203" t="str">
            <v>090-3412-2640</v>
          </cell>
          <cell r="K203" t="str">
            <v>野邊裕貴</v>
          </cell>
          <cell r="L203" t="str">
            <v>080-5212-9688</v>
          </cell>
          <cell r="M203" t="str">
            <v>黒木</v>
          </cell>
          <cell r="N203" t="str">
            <v>090-8767-7752</v>
          </cell>
        </row>
        <row r="204">
          <cell r="A204" t="str">
            <v>889-4601</v>
          </cell>
          <cell r="B204" t="str">
            <v>都城市立山田中学校サッカー部</v>
          </cell>
          <cell r="C204" t="str">
            <v>889-4601</v>
          </cell>
          <cell r="D204" t="str">
            <v>宮崎県都城市山田町山田2189-1</v>
          </cell>
          <cell r="E204" t="str">
            <v>0986-64-2105</v>
          </cell>
          <cell r="F204" t="str">
            <v>0986-64-3804</v>
          </cell>
          <cell r="G204" t="str">
            <v>yoshirou423@yahoo.co.jp</v>
          </cell>
          <cell r="H204" t="str">
            <v>－</v>
          </cell>
          <cell r="I204" t="str">
            <v>黒木哲史</v>
          </cell>
          <cell r="J204" t="str">
            <v>090-2089-1092</v>
          </cell>
          <cell r="K204" t="str">
            <v>中水流和久</v>
          </cell>
          <cell r="L204" t="str">
            <v>080-5602-5487</v>
          </cell>
          <cell r="M204" t="str">
            <v>中水流和哉</v>
          </cell>
          <cell r="N204" t="str">
            <v>090-3661-9754</v>
          </cell>
        </row>
        <row r="205">
          <cell r="A205" t="str">
            <v>890-0021</v>
          </cell>
          <cell r="B205" t="str">
            <v>チェステレラ鹿児島FC</v>
          </cell>
          <cell r="C205" t="str">
            <v>890-0021</v>
          </cell>
          <cell r="D205" t="str">
            <v>鹿児島県鹿児島市小野２丁目14-16</v>
          </cell>
          <cell r="E205" t="str">
            <v>099-295-0473</v>
          </cell>
          <cell r="F205" t="str">
            <v>099-295-0474</v>
          </cell>
          <cell r="G205" t="str">
            <v>chestreia@endo-sa.jp</v>
          </cell>
          <cell r="H205" t="str">
            <v>top_star09@yahoo.co.jp</v>
          </cell>
          <cell r="I205" t="str">
            <v>藤崎信也</v>
          </cell>
          <cell r="J205" t="str">
            <v>090-2501-0058</v>
          </cell>
          <cell r="K205" t="str">
            <v>松原　啓</v>
          </cell>
          <cell r="L205" t="str">
            <v>080-3669-2098</v>
          </cell>
          <cell r="M205" t="str">
            <v>厚地一聡</v>
          </cell>
          <cell r="N205" t="str">
            <v>080-1725-1810</v>
          </cell>
        </row>
        <row r="206">
          <cell r="A206" t="str">
            <v>890-0024</v>
          </cell>
          <cell r="B206" t="str">
            <v>明和中学校サッカー部</v>
          </cell>
          <cell r="C206" t="str">
            <v>890-0024</v>
          </cell>
          <cell r="D206" t="str">
            <v>鹿児島県鹿児島市明和２丁目2-1</v>
          </cell>
          <cell r="E206" t="str">
            <v>099-282-0163</v>
          </cell>
          <cell r="F206" t="str">
            <v>099-282-0166</v>
          </cell>
          <cell r="G206" t="str">
            <v>c209huen@keinet.com</v>
          </cell>
          <cell r="H206" t="str">
            <v>fumi040312dfc@i.softbank.jp</v>
          </cell>
          <cell r="I206" t="str">
            <v>上野浩史</v>
          </cell>
          <cell r="J206" t="str">
            <v>090-1344-9473</v>
          </cell>
          <cell r="K206" t="str">
            <v>開　貴大</v>
          </cell>
          <cell r="L206" t="str">
            <v>090-7532-1235</v>
          </cell>
          <cell r="M206" t="str">
            <v>－</v>
          </cell>
          <cell r="N206" t="str">
            <v>－</v>
          </cell>
        </row>
        <row r="207">
          <cell r="A207" t="str">
            <v>890-0032</v>
          </cell>
          <cell r="B207" t="str">
            <v>鹿児島市立西陵中学校サッカー部</v>
          </cell>
          <cell r="C207" t="str">
            <v>890-0032</v>
          </cell>
          <cell r="D207" t="str">
            <v>鹿児島県鹿児島市西陵５丁目１３番１号</v>
          </cell>
          <cell r="E207" t="str">
            <v>099-281-3122</v>
          </cell>
          <cell r="F207" t="str">
            <v>099-281-3127</v>
          </cell>
          <cell r="G207" t="str">
            <v>mako.5489@tiara.ocn.ne.jp</v>
          </cell>
          <cell r="H207" t="str">
            <v>－</v>
          </cell>
          <cell r="I207" t="str">
            <v>桐野真理子</v>
          </cell>
          <cell r="J207" t="str">
            <v>090-9564-1420</v>
          </cell>
          <cell r="K207" t="str">
            <v>－</v>
          </cell>
          <cell r="L207" t="str">
            <v>－</v>
          </cell>
          <cell r="M207" t="str">
            <v>－</v>
          </cell>
          <cell r="N207" t="str">
            <v>－</v>
          </cell>
        </row>
        <row r="208">
          <cell r="A208" t="str">
            <v>890-0036</v>
          </cell>
          <cell r="B208" t="str">
            <v>鹿児島スポーツクラブ</v>
          </cell>
          <cell r="C208" t="str">
            <v>890-0036</v>
          </cell>
          <cell r="D208" t="str">
            <v>鹿児島県鹿児島市田上台4-45-18</v>
          </cell>
          <cell r="E208" t="str">
            <v>099-275-4000</v>
          </cell>
          <cell r="F208" t="str">
            <v>099-275-4000</v>
          </cell>
          <cell r="G208" t="str">
            <v>shonet@vega.ocn.ne.jp</v>
          </cell>
          <cell r="H208" t="str">
            <v>－</v>
          </cell>
          <cell r="I208" t="str">
            <v>福永　翔</v>
          </cell>
          <cell r="J208" t="str">
            <v>090-7536-9135</v>
          </cell>
          <cell r="K208" t="str">
            <v>－</v>
          </cell>
          <cell r="L208" t="str">
            <v>－</v>
          </cell>
          <cell r="M208" t="str">
            <v>－</v>
          </cell>
          <cell r="N208" t="str">
            <v>－</v>
          </cell>
        </row>
        <row r="209">
          <cell r="A209" t="str">
            <v>890-0064</v>
          </cell>
          <cell r="B209" t="str">
            <v>鹿児島ユナイテッドFC</v>
          </cell>
          <cell r="C209" t="str">
            <v>890-0064</v>
          </cell>
          <cell r="D209" t="str">
            <v>鹿児島県鹿児島市鴨池新町39-11</v>
          </cell>
          <cell r="E209" t="str">
            <v>099-812-6370</v>
          </cell>
          <cell r="F209" t="str">
            <v>099-812-6371</v>
          </cell>
          <cell r="G209" t="str">
            <v>school@k-sapo.com</v>
          </cell>
          <cell r="H209" t="str">
            <v>r-sakoya@k-sapo.com</v>
          </cell>
          <cell r="I209" t="str">
            <v>栗山裕貴</v>
          </cell>
          <cell r="J209" t="str">
            <v>070-1239-1726</v>
          </cell>
          <cell r="K209" t="str">
            <v>迫屋　諒</v>
          </cell>
          <cell r="L209" t="str">
            <v>070-1219-4818</v>
          </cell>
          <cell r="M209" t="str">
            <v>－</v>
          </cell>
          <cell r="N209" t="str">
            <v>－</v>
          </cell>
        </row>
        <row r="210">
          <cell r="A210" t="str">
            <v>891-1416</v>
          </cell>
          <cell r="B210" t="str">
            <v>FC REALIZE鹿児島</v>
          </cell>
          <cell r="C210" t="str">
            <v>891-1416</v>
          </cell>
          <cell r="D210" t="str">
            <v>鹿児島県鹿児島市桜島武町426番地</v>
          </cell>
          <cell r="E210" t="str">
            <v>099-222-2515</v>
          </cell>
          <cell r="F210" t="str">
            <v>099-222-2515</v>
          </cell>
          <cell r="G210" t="str">
            <v>fc_realize_sato@yahoo.co.jp</v>
          </cell>
          <cell r="H210" t="str">
            <v>－</v>
          </cell>
          <cell r="I210" t="str">
            <v>永江昭博</v>
          </cell>
          <cell r="J210" t="str">
            <v>080-4582-7315</v>
          </cell>
          <cell r="K210" t="str">
            <v>佐藤　昇</v>
          </cell>
          <cell r="L210" t="str">
            <v>080-5283-4446</v>
          </cell>
          <cell r="M210" t="str">
            <v>－</v>
          </cell>
          <cell r="N210" t="str">
            <v>－</v>
          </cell>
        </row>
        <row r="211">
          <cell r="A211" t="str">
            <v>893-0024</v>
          </cell>
          <cell r="B211" t="str">
            <v>太陽SC鹿屋</v>
          </cell>
          <cell r="C211" t="str">
            <v>893-0024</v>
          </cell>
          <cell r="D211" t="str">
            <v>鹿児島県鹿屋市下祓川町1386-1</v>
          </cell>
          <cell r="E211" t="str">
            <v>0994-41-5582</v>
          </cell>
          <cell r="F211" t="str">
            <v>0994-41-8052</v>
          </cell>
          <cell r="G211" t="str">
            <v>hideya.pc1022@outlook.jp</v>
          </cell>
          <cell r="H211" t="str">
            <v>kanoya@taiyo-sports.com</v>
          </cell>
          <cell r="I211" t="str">
            <v>森山秀哉</v>
          </cell>
          <cell r="J211" t="str">
            <v>080-6422-6985</v>
          </cell>
          <cell r="K211" t="str">
            <v>－</v>
          </cell>
          <cell r="L211" t="str">
            <v>－</v>
          </cell>
          <cell r="M211" t="str">
            <v>－</v>
          </cell>
          <cell r="N211" t="str">
            <v>－</v>
          </cell>
        </row>
        <row r="212">
          <cell r="A212" t="str">
            <v>893-1204</v>
          </cell>
          <cell r="B212" t="str">
            <v>S.S.Advance FC</v>
          </cell>
          <cell r="C212" t="str">
            <v>893-1204</v>
          </cell>
          <cell r="D212" t="str">
            <v>鹿児島県肝属郡肝付町富山929-1</v>
          </cell>
          <cell r="E212" t="str">
            <v>090-6247-4888</v>
          </cell>
          <cell r="F212" t="str">
            <v>0994-35-1113</v>
          </cell>
          <cell r="G212" t="str">
            <v>s.s.advance.fc@po2.synapse.ne.jp</v>
          </cell>
          <cell r="H212" t="str">
            <v>s.s.advance.love@ezweb.ne.jp</v>
          </cell>
          <cell r="I212" t="str">
            <v>﨑森　大地</v>
          </cell>
          <cell r="J212" t="str">
            <v>090-6247-4888</v>
          </cell>
          <cell r="K212" t="str">
            <v>﨑森　一樹</v>
          </cell>
          <cell r="L212" t="str">
            <v>080-5348-8811</v>
          </cell>
          <cell r="M212" t="str">
            <v>山下　哲也</v>
          </cell>
          <cell r="N212" t="str">
            <v>090-1178-5470</v>
          </cell>
        </row>
        <row r="213">
          <cell r="A213" t="str">
            <v>895-0012</v>
          </cell>
          <cell r="B213" t="str">
            <v>川内南中学校サッカー部</v>
          </cell>
          <cell r="C213" t="str">
            <v>895-0012</v>
          </cell>
          <cell r="D213" t="str">
            <v>鹿児島県薩摩川内市平佐町985</v>
          </cell>
          <cell r="E213" t="str">
            <v>0996-23-4602</v>
          </cell>
          <cell r="F213" t="str">
            <v>0996-22-0582</v>
          </cell>
          <cell r="G213" t="str">
            <v>johnny.ku---ma@live.jp</v>
          </cell>
          <cell r="H213" t="str">
            <v>－</v>
          </cell>
          <cell r="I213" t="str">
            <v>黒木暢人</v>
          </cell>
          <cell r="J213" t="str">
            <v>090-7395-8510</v>
          </cell>
          <cell r="K213" t="str">
            <v>長薗　誠</v>
          </cell>
          <cell r="L213" t="str">
            <v>090-5926-3795</v>
          </cell>
          <cell r="M213" t="str">
            <v>－</v>
          </cell>
          <cell r="N213" t="str">
            <v>－</v>
          </cell>
        </row>
        <row r="214">
          <cell r="A214" t="str">
            <v>895-0064</v>
          </cell>
          <cell r="B214" t="str">
            <v>川内北中学校サッカー部</v>
          </cell>
          <cell r="C214" t="str">
            <v>895-0064</v>
          </cell>
          <cell r="D214" t="str">
            <v>鹿児島県薩摩川内市花木町17-60</v>
          </cell>
          <cell r="E214" t="str">
            <v>0996-23-4164</v>
          </cell>
          <cell r="F214" t="str">
            <v>0996-23-4055</v>
          </cell>
          <cell r="G214" t="str">
            <v>ta19930104@icloud.com</v>
          </cell>
          <cell r="H214" t="str">
            <v>－</v>
          </cell>
          <cell r="I214" t="str">
            <v>有村卓也</v>
          </cell>
          <cell r="J214" t="str">
            <v>080-1780-5700</v>
          </cell>
          <cell r="K214" t="str">
            <v>－</v>
          </cell>
          <cell r="L214" t="str">
            <v>－</v>
          </cell>
          <cell r="M214" t="str">
            <v>－</v>
          </cell>
          <cell r="N214" t="str">
            <v>－</v>
          </cell>
        </row>
        <row r="215">
          <cell r="A215" t="str">
            <v>895-1106</v>
          </cell>
          <cell r="B215" t="str">
            <v>東郷中学校サッカー部</v>
          </cell>
          <cell r="C215" t="str">
            <v>895-1106</v>
          </cell>
          <cell r="D215" t="str">
            <v>鹿児島県薩摩川内市東郷町斧渕600番地</v>
          </cell>
          <cell r="E215" t="str">
            <v>0996-42-0013</v>
          </cell>
          <cell r="F215" t="str">
            <v>0996-42-0015</v>
          </cell>
          <cell r="G215" t="str">
            <v>kyoutou@togo-j.edu.satsumasendai.jp</v>
          </cell>
          <cell r="H215" t="str">
            <v>－</v>
          </cell>
          <cell r="I215" t="str">
            <v>今村太郎</v>
          </cell>
          <cell r="J215" t="str">
            <v>090-6774-4443</v>
          </cell>
          <cell r="K215" t="str">
            <v>上原美代子</v>
          </cell>
          <cell r="L215" t="str">
            <v>080-5804-2904</v>
          </cell>
          <cell r="M215" t="str">
            <v>－</v>
          </cell>
          <cell r="N215" t="str">
            <v>－</v>
          </cell>
        </row>
        <row r="216">
          <cell r="A216" t="str">
            <v>895-1402</v>
          </cell>
          <cell r="B216" t="str">
            <v>薩摩川内市立入来中学校</v>
          </cell>
          <cell r="C216" t="str">
            <v>895-1402</v>
          </cell>
          <cell r="D216" t="str">
            <v>鹿児島県薩摩川内市入来町浦之名7635番地</v>
          </cell>
          <cell r="E216" t="str">
            <v>0996-44-2070</v>
          </cell>
          <cell r="F216" t="str">
            <v>0996-44-2232</v>
          </cell>
          <cell r="G216" t="str">
            <v>moto.mizu.1970@gmail.com</v>
          </cell>
          <cell r="H216" t="str">
            <v>－</v>
          </cell>
          <cell r="I216" t="str">
            <v>永尾寿雄</v>
          </cell>
          <cell r="J216" t="str">
            <v>－</v>
          </cell>
          <cell r="K216" t="str">
            <v>長原基和</v>
          </cell>
          <cell r="L216" t="str">
            <v>090-3199-3089</v>
          </cell>
          <cell r="M216" t="str">
            <v>－</v>
          </cell>
          <cell r="N216" t="str">
            <v>－</v>
          </cell>
        </row>
        <row r="217">
          <cell r="A217" t="str">
            <v>895-1803</v>
          </cell>
          <cell r="B217" t="str">
            <v>宮之城・東郷中学校サッカー部</v>
          </cell>
          <cell r="C217" t="str">
            <v>895-1803</v>
          </cell>
          <cell r="D217" t="str">
            <v>鹿児島県薩摩郡さつま町宮之城屋地391番地</v>
          </cell>
          <cell r="E217" t="str">
            <v>0996-53-1587</v>
          </cell>
          <cell r="F217" t="str">
            <v>0996-53-0504</v>
          </cell>
          <cell r="G217" t="str">
            <v>miyanojo819@gmail.com</v>
          </cell>
          <cell r="H217" t="str">
            <v>－</v>
          </cell>
          <cell r="I217" t="str">
            <v>立石浩也</v>
          </cell>
          <cell r="J217" t="str">
            <v>080-1735-6516</v>
          </cell>
          <cell r="K217" t="str">
            <v>－</v>
          </cell>
          <cell r="L217" t="str">
            <v>－</v>
          </cell>
          <cell r="M217" t="str">
            <v>－</v>
          </cell>
          <cell r="N217" t="str">
            <v>－</v>
          </cell>
        </row>
        <row r="218">
          <cell r="A218" t="str">
            <v>895-2101</v>
          </cell>
          <cell r="B218" t="str">
            <v>薩摩・平成合同チーム（薩摩中）</v>
          </cell>
          <cell r="C218" t="str">
            <v>895-2101</v>
          </cell>
          <cell r="D218" t="str">
            <v>鹿児島県薩摩郡さつま町求名12761-1</v>
          </cell>
          <cell r="E218" t="str">
            <v>0996-57-0101</v>
          </cell>
          <cell r="F218" t="str">
            <v>0996-57-1476</v>
          </cell>
          <cell r="G218" t="str">
            <v>ugu.mail.1127@gmail.com</v>
          </cell>
          <cell r="H218" t="str">
            <v>－</v>
          </cell>
          <cell r="I218" t="str">
            <v>鶯出健太</v>
          </cell>
          <cell r="J218" t="str">
            <v>090-1083-5141</v>
          </cell>
          <cell r="K218" t="str">
            <v>小島士郎</v>
          </cell>
          <cell r="L218" t="str">
            <v>－</v>
          </cell>
          <cell r="M218" t="str">
            <v>池岡啓一</v>
          </cell>
          <cell r="N218" t="str">
            <v>－</v>
          </cell>
        </row>
        <row r="219">
          <cell r="A219" t="str">
            <v>895-2511</v>
          </cell>
          <cell r="B219" t="str">
            <v>I.F.Cカスティージョ</v>
          </cell>
          <cell r="C219" t="str">
            <v>895-2511</v>
          </cell>
          <cell r="D219" t="str">
            <v>鹿児島県伊佐市大口里1792-2</v>
          </cell>
          <cell r="E219" t="str">
            <v>0995-22-7355</v>
          </cell>
          <cell r="F219" t="str">
            <v>0995-22-1109</v>
          </cell>
          <cell r="G219" t="str">
            <v>castiillo05@po4.synapse.ne.jp</v>
          </cell>
          <cell r="H219" t="str">
            <v>－</v>
          </cell>
          <cell r="I219" t="str">
            <v>池田浩紀</v>
          </cell>
          <cell r="J219" t="str">
            <v>090-6772-0032</v>
          </cell>
          <cell r="K219" t="str">
            <v>上下公三</v>
          </cell>
          <cell r="L219" t="str">
            <v>090-3190-7349</v>
          </cell>
          <cell r="M219" t="str">
            <v>－</v>
          </cell>
          <cell r="N219" t="str">
            <v>－</v>
          </cell>
        </row>
        <row r="220">
          <cell r="A220" t="str">
            <v>898-0058</v>
          </cell>
          <cell r="B220" t="str">
            <v>CALCIATORE（カルチャトーレ）</v>
          </cell>
          <cell r="C220" t="str">
            <v>898-0058</v>
          </cell>
          <cell r="D220" t="str">
            <v>鹿児島県枕崎市岩戸町395</v>
          </cell>
          <cell r="E220" t="str">
            <v>0993-72-8322</v>
          </cell>
          <cell r="F220" t="str">
            <v>0993-72-8322</v>
          </cell>
          <cell r="G220" t="str">
            <v>tmky.arikin395@po5.synapse.ne.jp</v>
          </cell>
          <cell r="H220" t="str">
            <v>－</v>
          </cell>
          <cell r="I220" t="str">
            <v>有薗隆司</v>
          </cell>
          <cell r="J220" t="str">
            <v>090-4344-7794</v>
          </cell>
          <cell r="K220" t="str">
            <v>－</v>
          </cell>
          <cell r="L220" t="str">
            <v>－</v>
          </cell>
          <cell r="M220" t="str">
            <v>－</v>
          </cell>
          <cell r="N220" t="str">
            <v>－</v>
          </cell>
        </row>
        <row r="221">
          <cell r="A221" t="str">
            <v>899-0207</v>
          </cell>
          <cell r="B221" t="str">
            <v>出水市立出水中学校</v>
          </cell>
          <cell r="C221" t="str">
            <v>899-0207</v>
          </cell>
          <cell r="D221" t="str">
            <v>鹿児島県出水市中央町1262番地</v>
          </cell>
          <cell r="E221" t="str">
            <v>0996-63-2166</v>
          </cell>
          <cell r="F221" t="str">
            <v>0996-62-9770</v>
          </cell>
          <cell r="G221" t="str">
            <v>izumi-jh_tlo@edu-izumi.jp</v>
          </cell>
          <cell r="H221" t="str">
            <v>－</v>
          </cell>
          <cell r="I221" t="str">
            <v>広島新次郎</v>
          </cell>
          <cell r="J221" t="str">
            <v>090-4352-1029</v>
          </cell>
          <cell r="K221" t="str">
            <v>－</v>
          </cell>
          <cell r="L221" t="str">
            <v>－</v>
          </cell>
          <cell r="M221" t="str">
            <v>－</v>
          </cell>
          <cell r="N221" t="str">
            <v>－</v>
          </cell>
        </row>
        <row r="222">
          <cell r="A222" t="str">
            <v>899-0213</v>
          </cell>
          <cell r="B222" t="str">
            <v>出水セントラルFC</v>
          </cell>
          <cell r="C222" t="str">
            <v>899-0213</v>
          </cell>
          <cell r="D222" t="str">
            <v>鹿児島県出水市西出水町448番地</v>
          </cell>
          <cell r="E222" t="str">
            <v>0996-62-0500</v>
          </cell>
          <cell r="F222" t="str">
            <v>0996-62-6677</v>
          </cell>
          <cell r="G222" t="str">
            <v>icsoccer@izumi.ac.jp</v>
          </cell>
          <cell r="H222" t="str">
            <v>－</v>
          </cell>
          <cell r="I222" t="str">
            <v>近野隼人</v>
          </cell>
          <cell r="J222" t="str">
            <v>090-7014-2322</v>
          </cell>
          <cell r="K222" t="str">
            <v>－</v>
          </cell>
          <cell r="L222" t="str">
            <v>－</v>
          </cell>
          <cell r="M222" t="str">
            <v>－</v>
          </cell>
          <cell r="N222" t="str">
            <v>－</v>
          </cell>
        </row>
        <row r="223">
          <cell r="A223" t="str">
            <v>899-0402</v>
          </cell>
          <cell r="B223" t="str">
            <v>高尾野中学校</v>
          </cell>
          <cell r="C223" t="str">
            <v>899-0402</v>
          </cell>
          <cell r="D223" t="str">
            <v>鹿児島県出水市高尾野町柴引2143番地</v>
          </cell>
          <cell r="E223" t="str">
            <v>0996-82-0019</v>
          </cell>
          <cell r="F223" t="str">
            <v>0996-82-1512</v>
          </cell>
          <cell r="G223" t="str">
            <v>takaono-jh.t20@edu-izumi.jp</v>
          </cell>
          <cell r="H223" t="str">
            <v>－</v>
          </cell>
          <cell r="I223" t="str">
            <v>立石浩也</v>
          </cell>
          <cell r="J223" t="str">
            <v>080-1735-6515</v>
          </cell>
          <cell r="K223" t="str">
            <v>－</v>
          </cell>
          <cell r="L223" t="str">
            <v>－</v>
          </cell>
          <cell r="M223" t="str">
            <v>－</v>
          </cell>
          <cell r="N223" t="str">
            <v>－</v>
          </cell>
        </row>
        <row r="224">
          <cell r="A224" t="str">
            <v>899-2103</v>
          </cell>
          <cell r="B224" t="str">
            <v>市来中学校</v>
          </cell>
          <cell r="C224" t="str">
            <v>899-2103</v>
          </cell>
          <cell r="D224" t="str">
            <v>鹿児島県いちき串木野市大里3764番地</v>
          </cell>
          <cell r="E224" t="str">
            <v>0996-36-2056</v>
          </cell>
          <cell r="F224" t="str">
            <v>0996-36-4819</v>
          </cell>
          <cell r="G224" t="str">
            <v>ichiki-jh@po12.synapse.ne.jp</v>
          </cell>
          <cell r="H224" t="str">
            <v>－</v>
          </cell>
          <cell r="I224" t="str">
            <v>永岡高明</v>
          </cell>
          <cell r="J224" t="str">
            <v>090-8398-7975</v>
          </cell>
          <cell r="K224" t="str">
            <v>－</v>
          </cell>
          <cell r="L224" t="str">
            <v>－</v>
          </cell>
          <cell r="M224" t="str">
            <v>－</v>
          </cell>
          <cell r="N224" t="str">
            <v>－</v>
          </cell>
        </row>
        <row r="225">
          <cell r="A225" t="str">
            <v>899-2202</v>
          </cell>
          <cell r="B225" t="str">
            <v>東市来中学校サッカー部</v>
          </cell>
          <cell r="C225" t="str">
            <v>899-2202</v>
          </cell>
          <cell r="D225" t="str">
            <v>鹿児島県日置市東市来町長里2684番地2</v>
          </cell>
          <cell r="E225" t="str">
            <v>099-274-2805</v>
          </cell>
          <cell r="F225" t="str">
            <v>099-274-2809</v>
          </cell>
          <cell r="G225" t="str">
            <v>higa-chu00@ed.city.hioki.kagoshima.jp</v>
          </cell>
          <cell r="H225" t="str">
            <v>yjxhs070@yahoo.co.jp</v>
          </cell>
          <cell r="I225" t="str">
            <v>東　隆一</v>
          </cell>
          <cell r="J225" t="str">
            <v>090-2853-9465</v>
          </cell>
          <cell r="K225" t="str">
            <v>東　浩史</v>
          </cell>
          <cell r="L225" t="str">
            <v>090-4347-6807</v>
          </cell>
          <cell r="M225" t="str">
            <v>－</v>
          </cell>
          <cell r="N225" t="str">
            <v>－</v>
          </cell>
        </row>
        <row r="226">
          <cell r="A226" t="str">
            <v>899-2501</v>
          </cell>
          <cell r="B226" t="str">
            <v>伊集院中学校サッカー部</v>
          </cell>
          <cell r="C226" t="str">
            <v>899-2501</v>
          </cell>
          <cell r="D226" t="str">
            <v>鹿児島県日置市伊集院町下谷口1547</v>
          </cell>
          <cell r="E226" t="str">
            <v>099-273-4851</v>
          </cell>
          <cell r="F226" t="str">
            <v>099-273-0263</v>
          </cell>
          <cell r="G226" t="str">
            <v>tamet@mail.goo.ne.jp</v>
          </cell>
          <cell r="I226" t="str">
            <v>溜池俊彦</v>
          </cell>
          <cell r="J226" t="str">
            <v>090-7296-3393</v>
          </cell>
          <cell r="K226" t="str">
            <v>－</v>
          </cell>
          <cell r="L226" t="str">
            <v>－</v>
          </cell>
          <cell r="M226" t="str">
            <v>－</v>
          </cell>
          <cell r="N226" t="str">
            <v>－</v>
          </cell>
        </row>
        <row r="227">
          <cell r="A227" t="str">
            <v>899-2511</v>
          </cell>
          <cell r="B227" t="str">
            <v>伊集院北中学校サッカー部</v>
          </cell>
          <cell r="C227" t="str">
            <v>899-2511</v>
          </cell>
          <cell r="D227" t="str">
            <v>鹿児島県日置市伊集院町下神殿1154</v>
          </cell>
          <cell r="E227" t="str">
            <v>099-272-4996</v>
          </cell>
          <cell r="F227" t="str">
            <v>099-272-4997</v>
          </cell>
          <cell r="G227" t="str">
            <v>daxclub1977@yahoo.co.jp</v>
          </cell>
          <cell r="H227" t="str">
            <v>－</v>
          </cell>
          <cell r="I227" t="str">
            <v>木村竜平</v>
          </cell>
          <cell r="J227" t="str">
            <v>080-3958-4990</v>
          </cell>
          <cell r="K227" t="str">
            <v>－</v>
          </cell>
          <cell r="L227" t="str">
            <v>－</v>
          </cell>
          <cell r="M227" t="str">
            <v>－</v>
          </cell>
          <cell r="N227" t="str">
            <v>－</v>
          </cell>
        </row>
        <row r="228">
          <cell r="A228" t="str">
            <v>899-2703</v>
          </cell>
          <cell r="B228" t="str">
            <v>鹿児島市立松元中学校</v>
          </cell>
          <cell r="C228" t="str">
            <v>899-2703</v>
          </cell>
          <cell r="D228" t="str">
            <v>鹿児島県鹿児島市上谷口町2994-2</v>
          </cell>
          <cell r="E228" t="str">
            <v>099-278-1101</v>
          </cell>
          <cell r="F228" t="str">
            <v>099-278-4646</v>
          </cell>
          <cell r="G228" t="str">
            <v>ginshinkaguzuratoshi@yahoo.co.jp</v>
          </cell>
          <cell r="H228" t="str">
            <v>－</v>
          </cell>
          <cell r="I228" t="str">
            <v>鍋倉寿希</v>
          </cell>
          <cell r="J228" t="str">
            <v>090-1360-1874</v>
          </cell>
          <cell r="K228" t="str">
            <v>－</v>
          </cell>
          <cell r="L228" t="str">
            <v>－</v>
          </cell>
          <cell r="M228" t="str">
            <v>－</v>
          </cell>
          <cell r="N228" t="str">
            <v>－</v>
          </cell>
        </row>
        <row r="229">
          <cell r="A229" t="str">
            <v>899-4301</v>
          </cell>
          <cell r="B229" t="str">
            <v>FC KING U-15</v>
          </cell>
          <cell r="C229" t="str">
            <v>899-4301</v>
          </cell>
          <cell r="D229" t="str">
            <v>鹿児島県霧島市国分重久1108-16</v>
          </cell>
          <cell r="E229" t="str">
            <v>0995-46-0818</v>
          </cell>
          <cell r="F229" t="str">
            <v>0995-46-0818</v>
          </cell>
          <cell r="G229" t="str">
            <v>kingizm14@gmail.com</v>
          </cell>
          <cell r="H229" t="str">
            <v>－</v>
          </cell>
          <cell r="I229" t="str">
            <v>町田利之</v>
          </cell>
          <cell r="J229" t="str">
            <v>090-9795-3679</v>
          </cell>
          <cell r="K229" t="str">
            <v>－</v>
          </cell>
          <cell r="L229" t="str">
            <v>－</v>
          </cell>
          <cell r="M229" t="str">
            <v>－</v>
          </cell>
          <cell r="N229" t="str">
            <v>－</v>
          </cell>
        </row>
        <row r="230">
          <cell r="A230" t="str">
            <v>899-5102</v>
          </cell>
          <cell r="B230" t="str">
            <v>隼人中学校サッカー部</v>
          </cell>
          <cell r="C230" t="str">
            <v>899-5102</v>
          </cell>
          <cell r="D230" t="str">
            <v>鹿児島県霧島市隼人町真孝900-1</v>
          </cell>
          <cell r="E230" t="str">
            <v>0995-42-0224</v>
          </cell>
          <cell r="F230" t="str">
            <v>0995-43-7165</v>
          </cell>
          <cell r="G230" t="str">
            <v>hayato-soccer2014@yahoo.co.jp</v>
          </cell>
          <cell r="H230" t="str">
            <v>－</v>
          </cell>
          <cell r="I230" t="str">
            <v>小川真一</v>
          </cell>
          <cell r="J230" t="str">
            <v>090-4357-2301</v>
          </cell>
          <cell r="K230" t="str">
            <v>－</v>
          </cell>
          <cell r="L230" t="str">
            <v>－</v>
          </cell>
          <cell r="M230" t="str">
            <v>－</v>
          </cell>
          <cell r="N230" t="str">
            <v>－</v>
          </cell>
        </row>
        <row r="231">
          <cell r="A231" t="str">
            <v>899-5121</v>
          </cell>
          <cell r="B231" t="str">
            <v>太陽SC国分</v>
          </cell>
          <cell r="C231" t="str">
            <v>899-5121</v>
          </cell>
          <cell r="D231" t="str">
            <v>鹿児島県霧島市隼人町神宮1-1-37</v>
          </cell>
          <cell r="E231" t="str">
            <v>0995-73-3020</v>
          </cell>
          <cell r="F231" t="str">
            <v>0995-73-3021</v>
          </cell>
          <cell r="G231" t="str">
            <v>t-kokubu@taiyo-sports.com</v>
          </cell>
          <cell r="H231" t="str">
            <v>－</v>
          </cell>
          <cell r="I231" t="str">
            <v>竹内正剛</v>
          </cell>
          <cell r="J231" t="str">
            <v>080-4280-5256</v>
          </cell>
          <cell r="K231" t="str">
            <v>有馬鈴太郎</v>
          </cell>
          <cell r="L231" t="str">
            <v>090-2085-9354</v>
          </cell>
          <cell r="M231" t="str">
            <v>－</v>
          </cell>
          <cell r="N231" t="str">
            <v>－</v>
          </cell>
        </row>
        <row r="232">
          <cell r="A232" t="str">
            <v>899-5431</v>
          </cell>
          <cell r="B232" t="str">
            <v>FCアラーラ鹿児島</v>
          </cell>
          <cell r="C232" t="str">
            <v>899-5431</v>
          </cell>
          <cell r="D232" t="str">
            <v>鹿児島県姶良市西餠田3966-21</v>
          </cell>
          <cell r="E232" t="str">
            <v>0995-70-7205</v>
          </cell>
          <cell r="F232" t="str">
            <v>0995-70-7205</v>
          </cell>
          <cell r="G232" t="str">
            <v>fc.arara-kagoshima@izu.bbiq.jp</v>
          </cell>
          <cell r="H232" t="str">
            <v>－</v>
          </cell>
          <cell r="I232" t="str">
            <v>久永辰徳</v>
          </cell>
          <cell r="J232" t="str">
            <v>090-9577-0333</v>
          </cell>
          <cell r="K232" t="str">
            <v>－</v>
          </cell>
          <cell r="L232" t="str">
            <v>－</v>
          </cell>
          <cell r="M232" t="str">
            <v>－</v>
          </cell>
          <cell r="N232" t="str">
            <v>－</v>
          </cell>
        </row>
        <row r="233">
          <cell r="A233" t="str">
            <v>899-5431</v>
          </cell>
          <cell r="B233" t="str">
            <v>姶良市立帖佐中学校</v>
          </cell>
          <cell r="C233" t="str">
            <v>899-5431</v>
          </cell>
          <cell r="D233" t="str">
            <v>鹿児島県姶良市西餠田1586</v>
          </cell>
          <cell r="E233" t="str">
            <v>0995-65-2021</v>
          </cell>
          <cell r="F233" t="str">
            <v>0995-65-2074</v>
          </cell>
          <cell r="G233" t="str">
            <v>masateru.k1107@gmail.com</v>
          </cell>
          <cell r="H233" t="str">
            <v>－</v>
          </cell>
          <cell r="I233" t="str">
            <v>神崎將照</v>
          </cell>
          <cell r="J233" t="str">
            <v>090-4980-0470</v>
          </cell>
          <cell r="K233" t="str">
            <v>－</v>
          </cell>
          <cell r="L233" t="str">
            <v>－</v>
          </cell>
          <cell r="M233" t="str">
            <v>－</v>
          </cell>
          <cell r="N233" t="str">
            <v>－</v>
          </cell>
        </row>
        <row r="234">
          <cell r="A234" t="str">
            <v>899-6104</v>
          </cell>
          <cell r="B234" t="str">
            <v>吉松中学校サッカー部</v>
          </cell>
          <cell r="C234" t="str">
            <v>899-6104</v>
          </cell>
          <cell r="D234" t="str">
            <v>鹿児島県姶良郡湧水町川西2137-1</v>
          </cell>
          <cell r="E234" t="str">
            <v>0995-75-2014</v>
          </cell>
          <cell r="F234" t="str">
            <v>0995-75-2555</v>
          </cell>
          <cell r="G234" t="str">
            <v>match.made.in.heaven.haru0401@gmail.com</v>
          </cell>
          <cell r="H234" t="str">
            <v>－</v>
          </cell>
          <cell r="I234" t="str">
            <v>片野田裕亮</v>
          </cell>
          <cell r="J234" t="str">
            <v>090-7463-9357</v>
          </cell>
          <cell r="K234" t="str">
            <v>－</v>
          </cell>
          <cell r="L234" t="str">
            <v>－</v>
          </cell>
          <cell r="M234" t="str">
            <v>－</v>
          </cell>
          <cell r="N234" t="str">
            <v>－</v>
          </cell>
        </row>
        <row r="235">
          <cell r="A235" t="str">
            <v>901-0152</v>
          </cell>
          <cell r="B235" t="str">
            <v>casa okinawa</v>
          </cell>
          <cell r="C235" t="str">
            <v>901-0152</v>
          </cell>
          <cell r="D235" t="str">
            <v>沖縄県那覇市小禄861</v>
          </cell>
          <cell r="E235" t="str">
            <v>070-5690-1691</v>
          </cell>
          <cell r="F235" t="str">
            <v>－</v>
          </cell>
          <cell r="G235" t="str">
            <v>paffgk@yahoo.co.jp</v>
          </cell>
          <cell r="H235" t="str">
            <v>－</v>
          </cell>
          <cell r="I235" t="str">
            <v>新崎　恒</v>
          </cell>
          <cell r="J235" t="str">
            <v>070-5690-1691</v>
          </cell>
          <cell r="K235" t="str">
            <v>勝馬健太</v>
          </cell>
          <cell r="L235" t="str">
            <v>090-9583-0271</v>
          </cell>
          <cell r="M235" t="str">
            <v>－</v>
          </cell>
          <cell r="N235" t="str">
            <v>－</v>
          </cell>
        </row>
        <row r="236">
          <cell r="A236" t="str">
            <v>940-0044</v>
          </cell>
          <cell r="B236" t="str">
            <v>帝京長岡高校女子サッカー部</v>
          </cell>
          <cell r="C236" t="str">
            <v>940-0044</v>
          </cell>
          <cell r="D236" t="str">
            <v>新潟県長岡市住吉3-9-1</v>
          </cell>
          <cell r="E236" t="str">
            <v>0258-36-4800</v>
          </cell>
          <cell r="F236" t="str">
            <v>0258-36-4715</v>
          </cell>
          <cell r="G236" t="str">
            <v>shigy_d@yahoo.co.jp</v>
          </cell>
          <cell r="H236" t="str">
            <v>－</v>
          </cell>
          <cell r="I236" t="str">
            <v>松野智樹</v>
          </cell>
          <cell r="J236" t="str">
            <v>090-1146-4630</v>
          </cell>
          <cell r="K236" t="str">
            <v>鴫原大介</v>
          </cell>
          <cell r="L236" t="str">
            <v>090-6927-8734</v>
          </cell>
          <cell r="M236" t="str">
            <v>永井里美</v>
          </cell>
          <cell r="N236" t="str">
            <v>080-3434-2404</v>
          </cell>
        </row>
        <row r="237">
          <cell r="A237" t="str">
            <v>982-0036</v>
          </cell>
          <cell r="B237" t="str">
            <v>Enableスポーツクラブ</v>
          </cell>
          <cell r="C237" t="str">
            <v>982-0036</v>
          </cell>
          <cell r="D237" t="str">
            <v>宮城県仙台市太白区富沢南1-6-12</v>
          </cell>
          <cell r="E237" t="str">
            <v>022-244-3285</v>
          </cell>
          <cell r="F237" t="str">
            <v>－</v>
          </cell>
          <cell r="G237" t="str">
            <v>fcenable@yahoo.co.jp</v>
          </cell>
          <cell r="H237" t="str">
            <v>－</v>
          </cell>
          <cell r="I237" t="str">
            <v>碓井貞治</v>
          </cell>
          <cell r="J237" t="str">
            <v>090-6251-8210</v>
          </cell>
          <cell r="K237" t="str">
            <v>－</v>
          </cell>
          <cell r="L237" t="str">
            <v>－</v>
          </cell>
          <cell r="M237" t="str">
            <v>－</v>
          </cell>
          <cell r="N23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estivalkumamoto@yahoo.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40"/>
  <sheetViews>
    <sheetView showGridLines="0" tabSelected="1" zoomScaleNormal="100" workbookViewId="0">
      <selection activeCell="M21" sqref="M21"/>
    </sheetView>
  </sheetViews>
  <sheetFormatPr defaultRowHeight="13.5"/>
  <cols>
    <col min="1" max="1" width="1.625" style="87" customWidth="1"/>
    <col min="2" max="2" width="3" style="87" customWidth="1"/>
    <col min="3" max="3" width="3.625" style="87" bestFit="1" customWidth="1"/>
    <col min="4" max="4" width="11.375" style="87" customWidth="1"/>
    <col min="5" max="5" width="74" style="87" customWidth="1"/>
    <col min="6" max="6" width="3" style="87" customWidth="1"/>
    <col min="7" max="7" width="1.625" style="87" customWidth="1"/>
    <col min="8" max="16384" width="9" style="87"/>
  </cols>
  <sheetData>
    <row r="1" spans="1:7" ht="20.25" customHeight="1">
      <c r="A1" s="145"/>
      <c r="B1" s="145"/>
      <c r="C1" s="154" t="s">
        <v>252</v>
      </c>
      <c r="D1" s="154"/>
      <c r="E1" s="154"/>
      <c r="F1" s="145"/>
      <c r="G1" s="145"/>
    </row>
    <row r="2" spans="1:7" ht="20.25" customHeight="1">
      <c r="A2" s="145"/>
      <c r="B2" s="145"/>
      <c r="C2" s="155" t="s">
        <v>117</v>
      </c>
      <c r="D2" s="155"/>
      <c r="E2" s="155"/>
      <c r="F2" s="145"/>
      <c r="G2" s="145"/>
    </row>
    <row r="3" spans="1:7" ht="18.75">
      <c r="A3" s="145"/>
      <c r="B3" s="88"/>
      <c r="C3" s="89"/>
      <c r="D3" s="89"/>
      <c r="E3" s="89"/>
      <c r="F3" s="88"/>
      <c r="G3" s="145"/>
    </row>
    <row r="4" spans="1:7" ht="14.25" thickBot="1">
      <c r="A4" s="145"/>
      <c r="B4" s="88"/>
      <c r="E4" s="90" t="s">
        <v>247</v>
      </c>
      <c r="G4" s="145"/>
    </row>
    <row r="5" spans="1:7" ht="32.25" customHeight="1">
      <c r="A5" s="145"/>
      <c r="B5" s="88"/>
      <c r="C5" s="156">
        <v>1</v>
      </c>
      <c r="D5" s="158" t="s">
        <v>118</v>
      </c>
      <c r="E5" s="91" t="s">
        <v>119</v>
      </c>
      <c r="G5" s="145"/>
    </row>
    <row r="6" spans="1:7" ht="21.75" customHeight="1" thickBot="1">
      <c r="A6" s="145"/>
      <c r="B6" s="88"/>
      <c r="C6" s="157"/>
      <c r="D6" s="159"/>
      <c r="E6" s="92" t="s">
        <v>120</v>
      </c>
      <c r="G6" s="145"/>
    </row>
    <row r="7" spans="1:7" ht="21.75" customHeight="1" thickBot="1">
      <c r="A7" s="145"/>
      <c r="B7" s="88"/>
      <c r="C7" s="93">
        <v>2</v>
      </c>
      <c r="D7" s="93" t="s">
        <v>246</v>
      </c>
      <c r="E7" s="94" t="s">
        <v>249</v>
      </c>
      <c r="G7" s="145"/>
    </row>
    <row r="8" spans="1:7" ht="21.75" customHeight="1" thickBot="1">
      <c r="A8" s="145"/>
      <c r="B8" s="88"/>
      <c r="C8" s="93">
        <v>3</v>
      </c>
      <c r="D8" s="93" t="s">
        <v>121</v>
      </c>
      <c r="E8" s="94" t="s">
        <v>227</v>
      </c>
      <c r="G8" s="145"/>
    </row>
    <row r="9" spans="1:7" ht="37.5" customHeight="1" thickBot="1">
      <c r="A9" s="145"/>
      <c r="B9" s="88"/>
      <c r="C9" s="93">
        <v>4</v>
      </c>
      <c r="D9" s="93" t="s">
        <v>122</v>
      </c>
      <c r="E9" s="94" t="s">
        <v>248</v>
      </c>
      <c r="G9" s="145"/>
    </row>
    <row r="10" spans="1:7" ht="18.75" customHeight="1" thickBot="1">
      <c r="A10" s="145"/>
      <c r="B10" s="88"/>
      <c r="C10" s="93">
        <v>5</v>
      </c>
      <c r="D10" s="93" t="s">
        <v>123</v>
      </c>
      <c r="E10" s="94" t="s">
        <v>253</v>
      </c>
      <c r="G10" s="145"/>
    </row>
    <row r="11" spans="1:7" ht="18.75" customHeight="1" thickBot="1">
      <c r="A11" s="145"/>
      <c r="B11" s="88"/>
      <c r="C11" s="93">
        <v>6</v>
      </c>
      <c r="D11" s="93" t="s">
        <v>124</v>
      </c>
      <c r="E11" s="95" t="s">
        <v>228</v>
      </c>
      <c r="G11" s="145"/>
    </row>
    <row r="12" spans="1:7" ht="18.75" customHeight="1">
      <c r="A12" s="145"/>
      <c r="B12" s="88"/>
      <c r="C12" s="150">
        <v>7</v>
      </c>
      <c r="D12" s="152" t="s">
        <v>125</v>
      </c>
      <c r="E12" s="96" t="s">
        <v>229</v>
      </c>
      <c r="G12" s="145"/>
    </row>
    <row r="13" spans="1:7" ht="18.75" customHeight="1">
      <c r="A13" s="145"/>
      <c r="B13" s="88"/>
      <c r="C13" s="151"/>
      <c r="D13" s="153"/>
      <c r="E13" s="97" t="s">
        <v>126</v>
      </c>
      <c r="G13" s="145"/>
    </row>
    <row r="14" spans="1:7" ht="18.75" customHeight="1" thickBot="1">
      <c r="A14" s="145"/>
      <c r="B14" s="88"/>
      <c r="C14" s="151"/>
      <c r="D14" s="153"/>
      <c r="E14" s="98" t="s">
        <v>232</v>
      </c>
      <c r="G14" s="145"/>
    </row>
    <row r="15" spans="1:7" ht="18.75" customHeight="1">
      <c r="A15" s="145"/>
      <c r="B15" s="88"/>
      <c r="C15" s="150">
        <v>8</v>
      </c>
      <c r="D15" s="152" t="s">
        <v>233</v>
      </c>
      <c r="E15" s="96" t="s">
        <v>234</v>
      </c>
      <c r="G15" s="145"/>
    </row>
    <row r="16" spans="1:7" ht="18.75" customHeight="1">
      <c r="A16" s="145"/>
      <c r="B16" s="88"/>
      <c r="C16" s="151"/>
      <c r="D16" s="153"/>
      <c r="E16" s="97" t="s">
        <v>235</v>
      </c>
      <c r="G16" s="145"/>
    </row>
    <row r="17" spans="1:7" ht="18.75" customHeight="1" thickBot="1">
      <c r="A17" s="145"/>
      <c r="B17" s="88"/>
      <c r="C17" s="151"/>
      <c r="D17" s="153"/>
      <c r="E17" s="98" t="s">
        <v>236</v>
      </c>
      <c r="G17" s="145"/>
    </row>
    <row r="18" spans="1:7" ht="18.75" customHeight="1">
      <c r="A18" s="145"/>
      <c r="B18" s="88"/>
      <c r="C18" s="150">
        <v>9</v>
      </c>
      <c r="D18" s="150" t="s">
        <v>127</v>
      </c>
      <c r="E18" s="95" t="s">
        <v>220</v>
      </c>
      <c r="G18" s="145"/>
    </row>
    <row r="19" spans="1:7" ht="18.75" customHeight="1" thickBot="1">
      <c r="A19" s="145"/>
      <c r="B19" s="88"/>
      <c r="C19" s="160"/>
      <c r="D19" s="160"/>
      <c r="E19" s="94" t="s">
        <v>128</v>
      </c>
      <c r="G19" s="145"/>
    </row>
    <row r="20" spans="1:7" ht="18.75" customHeight="1">
      <c r="A20" s="145"/>
      <c r="B20" s="88"/>
      <c r="C20" s="150">
        <v>10</v>
      </c>
      <c r="D20" s="150" t="s">
        <v>129</v>
      </c>
      <c r="E20" s="95" t="s">
        <v>230</v>
      </c>
      <c r="G20" s="145"/>
    </row>
    <row r="21" spans="1:7" ht="18.75" customHeight="1">
      <c r="A21" s="145"/>
      <c r="B21" s="88"/>
      <c r="C21" s="151"/>
      <c r="D21" s="151"/>
      <c r="E21" s="95" t="s">
        <v>130</v>
      </c>
      <c r="G21" s="145"/>
    </row>
    <row r="22" spans="1:7" ht="18.75" customHeight="1">
      <c r="A22" s="145"/>
      <c r="B22" s="88"/>
      <c r="C22" s="151"/>
      <c r="D22" s="151"/>
      <c r="E22" s="95" t="s">
        <v>131</v>
      </c>
      <c r="G22" s="145"/>
    </row>
    <row r="23" spans="1:7" ht="18.75" customHeight="1" thickBot="1">
      <c r="A23" s="145"/>
      <c r="B23" s="88"/>
      <c r="C23" s="160"/>
      <c r="D23" s="160"/>
      <c r="E23" s="94" t="s">
        <v>132</v>
      </c>
      <c r="G23" s="145"/>
    </row>
    <row r="24" spans="1:7" ht="18.75" customHeight="1">
      <c r="A24" s="145"/>
      <c r="B24" s="88"/>
      <c r="C24" s="150">
        <v>11</v>
      </c>
      <c r="D24" s="150" t="s">
        <v>144</v>
      </c>
      <c r="E24" s="99" t="s">
        <v>231</v>
      </c>
      <c r="G24" s="145"/>
    </row>
    <row r="25" spans="1:7" ht="18.75" customHeight="1" thickBot="1">
      <c r="A25" s="145"/>
      <c r="B25" s="88"/>
      <c r="C25" s="160"/>
      <c r="D25" s="160"/>
      <c r="E25" s="94" t="s">
        <v>145</v>
      </c>
      <c r="G25" s="145"/>
    </row>
    <row r="26" spans="1:7" ht="18.75" customHeight="1" thickBot="1">
      <c r="A26" s="145"/>
      <c r="B26" s="88"/>
      <c r="C26" s="93">
        <v>12</v>
      </c>
      <c r="D26" s="93" t="s">
        <v>133</v>
      </c>
      <c r="E26" s="94" t="s">
        <v>254</v>
      </c>
      <c r="G26" s="145"/>
    </row>
    <row r="27" spans="1:7" ht="30.75" customHeight="1" thickBot="1">
      <c r="A27" s="145"/>
      <c r="B27" s="88"/>
      <c r="C27" s="93">
        <v>13</v>
      </c>
      <c r="D27" s="93" t="s">
        <v>134</v>
      </c>
      <c r="E27" s="94" t="s">
        <v>250</v>
      </c>
      <c r="G27" s="145"/>
    </row>
    <row r="28" spans="1:7" ht="18.75" customHeight="1">
      <c r="A28" s="145"/>
      <c r="B28" s="88"/>
      <c r="C28" s="150">
        <v>14</v>
      </c>
      <c r="D28" s="150" t="s">
        <v>135</v>
      </c>
      <c r="E28" s="99" t="s">
        <v>237</v>
      </c>
      <c r="G28" s="145"/>
    </row>
    <row r="29" spans="1:7" ht="18.75" customHeight="1" thickBot="1">
      <c r="A29" s="145"/>
      <c r="B29" s="88"/>
      <c r="C29" s="160"/>
      <c r="D29" s="160"/>
      <c r="E29" s="94" t="s">
        <v>136</v>
      </c>
      <c r="G29" s="145"/>
    </row>
    <row r="30" spans="1:7" ht="18.75" customHeight="1" thickBot="1">
      <c r="A30" s="145"/>
      <c r="B30" s="88"/>
      <c r="C30" s="93">
        <v>15</v>
      </c>
      <c r="D30" s="93" t="s">
        <v>137</v>
      </c>
      <c r="E30" s="94" t="s">
        <v>239</v>
      </c>
      <c r="G30" s="145"/>
    </row>
    <row r="31" spans="1:7" ht="18.75" customHeight="1">
      <c r="A31" s="145"/>
      <c r="B31" s="88"/>
      <c r="C31" s="150">
        <v>16</v>
      </c>
      <c r="D31" s="150" t="s">
        <v>138</v>
      </c>
      <c r="E31" s="95" t="s">
        <v>139</v>
      </c>
      <c r="G31" s="145"/>
    </row>
    <row r="32" spans="1:7" ht="18.75" customHeight="1" thickBot="1">
      <c r="A32" s="145"/>
      <c r="B32" s="88"/>
      <c r="C32" s="151"/>
      <c r="D32" s="151"/>
      <c r="E32" s="95" t="s">
        <v>140</v>
      </c>
      <c r="G32" s="145"/>
    </row>
    <row r="33" spans="1:34" ht="18.75" customHeight="1">
      <c r="A33" s="145"/>
      <c r="B33" s="88"/>
      <c r="C33" s="156">
        <v>17</v>
      </c>
      <c r="D33" s="158" t="s">
        <v>141</v>
      </c>
      <c r="E33" s="100" t="s">
        <v>251</v>
      </c>
      <c r="G33" s="145"/>
    </row>
    <row r="34" spans="1:34" ht="36" customHeight="1" thickBot="1">
      <c r="A34" s="145"/>
      <c r="B34" s="88"/>
      <c r="C34" s="162"/>
      <c r="D34" s="151"/>
      <c r="E34" s="101" t="s">
        <v>238</v>
      </c>
      <c r="G34" s="145"/>
    </row>
    <row r="35" spans="1:34" ht="18.75" customHeight="1">
      <c r="A35" s="145"/>
      <c r="B35" s="88"/>
      <c r="C35" s="150">
        <v>18</v>
      </c>
      <c r="D35" s="150" t="s">
        <v>142</v>
      </c>
      <c r="E35" s="95" t="s">
        <v>143</v>
      </c>
      <c r="G35" s="145"/>
    </row>
    <row r="36" spans="1:34" ht="18.75" customHeight="1">
      <c r="A36" s="145"/>
      <c r="B36" s="88"/>
      <c r="C36" s="151"/>
      <c r="D36" s="151"/>
      <c r="E36" s="95" t="s">
        <v>224</v>
      </c>
      <c r="G36" s="145"/>
    </row>
    <row r="37" spans="1:34" ht="18.75" customHeight="1" thickBot="1">
      <c r="A37" s="145"/>
      <c r="B37" s="88"/>
      <c r="C37" s="160"/>
      <c r="D37" s="160"/>
      <c r="E37" s="94" t="s">
        <v>225</v>
      </c>
      <c r="G37" s="145"/>
    </row>
    <row r="38" spans="1:34" ht="11.25" customHeight="1">
      <c r="A38" s="145"/>
      <c r="B38" s="88"/>
      <c r="E38" s="144"/>
      <c r="G38" s="145"/>
    </row>
    <row r="39" spans="1:34" ht="19.5" customHeight="1">
      <c r="A39" s="145"/>
      <c r="B39" s="88"/>
      <c r="E39" s="102"/>
      <c r="F39" s="102"/>
      <c r="G39" s="145"/>
      <c r="H39" s="102"/>
      <c r="I39" s="102"/>
      <c r="J39" s="102"/>
      <c r="K39" s="102"/>
      <c r="L39" s="102"/>
      <c r="M39" s="102"/>
      <c r="N39" s="102"/>
      <c r="O39" s="102"/>
      <c r="P39" s="102"/>
      <c r="Q39" s="102"/>
      <c r="R39" s="102"/>
      <c r="S39" s="102"/>
      <c r="T39" s="102"/>
      <c r="U39" s="102"/>
      <c r="V39" s="102"/>
      <c r="W39" s="102"/>
      <c r="X39" s="102"/>
      <c r="Y39" s="102"/>
      <c r="Z39" s="102"/>
    </row>
    <row r="40" spans="1:34" ht="15" customHeight="1">
      <c r="A40" s="145"/>
      <c r="B40" s="145"/>
      <c r="C40" s="161" t="s">
        <v>30</v>
      </c>
      <c r="D40" s="161"/>
      <c r="E40" s="161"/>
      <c r="F40" s="146"/>
      <c r="G40" s="145"/>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row>
  </sheetData>
  <mergeCells count="23">
    <mergeCell ref="C40:E40"/>
    <mergeCell ref="C31:C32"/>
    <mergeCell ref="D31:D32"/>
    <mergeCell ref="C33:C34"/>
    <mergeCell ref="D33:D34"/>
    <mergeCell ref="C35:C37"/>
    <mergeCell ref="D35:D37"/>
    <mergeCell ref="C18:C19"/>
    <mergeCell ref="D18:D19"/>
    <mergeCell ref="C20:C23"/>
    <mergeCell ref="D20:D23"/>
    <mergeCell ref="C28:C29"/>
    <mergeCell ref="D28:D29"/>
    <mergeCell ref="C24:C25"/>
    <mergeCell ref="D24:D25"/>
    <mergeCell ref="C15:C17"/>
    <mergeCell ref="D15:D17"/>
    <mergeCell ref="C1:E1"/>
    <mergeCell ref="C2:E2"/>
    <mergeCell ref="C5:C6"/>
    <mergeCell ref="D5:D6"/>
    <mergeCell ref="C12:C14"/>
    <mergeCell ref="D12:D14"/>
  </mergeCells>
  <phoneticPr fontId="3"/>
  <pageMargins left="0.48" right="0.12" top="0.56000000000000005" bottom="0.47"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CE60"/>
  <sheetViews>
    <sheetView showGridLines="0" zoomScale="90" zoomScaleNormal="90" workbookViewId="0">
      <selection activeCell="AW3" sqref="AW3"/>
    </sheetView>
  </sheetViews>
  <sheetFormatPr defaultRowHeight="13.5"/>
  <cols>
    <col min="1" max="1" width="1.625" customWidth="1"/>
    <col min="2" max="61" width="1.5" customWidth="1"/>
    <col min="62" max="62" width="2.25" customWidth="1"/>
    <col min="63" max="70" width="1.5" customWidth="1"/>
    <col min="71" max="71" width="4.875" customWidth="1"/>
    <col min="72" max="72" width="9" hidden="1" customWidth="1"/>
    <col min="73" max="82" width="7.75" hidden="1" customWidth="1"/>
    <col min="83" max="85" width="0" hidden="1" customWidth="1"/>
  </cols>
  <sheetData>
    <row r="1" spans="1:72">
      <c r="A1" s="2" t="s">
        <v>103</v>
      </c>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3" t="s">
        <v>106</v>
      </c>
    </row>
    <row r="2" spans="1:72" ht="18.75">
      <c r="A2" s="147"/>
      <c r="B2" s="268" t="str">
        <f>大会要項!C1&amp;" 申込書"</f>
        <v>エスペウィンターカップU12 申込書</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148"/>
    </row>
    <row r="3" spans="1:72" ht="21" customHeight="1">
      <c r="A3" s="147"/>
      <c r="B3" s="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1"/>
      <c r="BR3" s="148"/>
    </row>
    <row r="4" spans="1:72" ht="25.5" customHeight="1">
      <c r="A4" s="147"/>
      <c r="B4" s="1"/>
      <c r="C4" s="166" t="s">
        <v>1</v>
      </c>
      <c r="D4" s="167"/>
      <c r="E4" s="167"/>
      <c r="F4" s="167"/>
      <c r="G4" s="167"/>
      <c r="H4" s="167"/>
      <c r="I4" s="168"/>
      <c r="J4" s="276"/>
      <c r="K4" s="277"/>
      <c r="L4" s="278"/>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5"/>
      <c r="BQ4" s="1"/>
      <c r="BR4" s="148"/>
    </row>
    <row r="5" spans="1:72" ht="21" customHeight="1">
      <c r="A5" s="147"/>
      <c r="B5" s="1"/>
      <c r="C5" s="69"/>
      <c r="D5" s="69"/>
      <c r="E5" s="69"/>
      <c r="F5" s="69"/>
      <c r="G5" s="69"/>
      <c r="H5" s="69"/>
      <c r="I5" s="69"/>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1"/>
      <c r="BR5" s="148"/>
    </row>
    <row r="6" spans="1:72" ht="18.75">
      <c r="A6" s="147"/>
      <c r="B6" s="1"/>
      <c r="C6" s="269" t="s">
        <v>107</v>
      </c>
      <c r="D6" s="270"/>
      <c r="E6" s="270"/>
      <c r="F6" s="270"/>
      <c r="G6" s="270"/>
      <c r="H6" s="270"/>
      <c r="I6" s="271"/>
      <c r="J6" s="272" t="s">
        <v>108</v>
      </c>
      <c r="K6" s="272"/>
      <c r="L6" s="272"/>
      <c r="M6" s="272"/>
      <c r="N6" s="272"/>
      <c r="O6" s="272"/>
      <c r="P6" s="272"/>
      <c r="Q6" s="272"/>
      <c r="R6" s="273" t="s">
        <v>109</v>
      </c>
      <c r="S6" s="270"/>
      <c r="T6" s="270"/>
      <c r="U6" s="270"/>
      <c r="V6" s="270"/>
      <c r="W6" s="270"/>
      <c r="X6" s="270"/>
      <c r="Y6" s="270"/>
      <c r="Z6" s="270"/>
      <c r="AA6" s="270"/>
      <c r="AB6" s="270"/>
      <c r="AC6" s="270"/>
      <c r="AD6" s="270"/>
      <c r="AE6" s="270"/>
      <c r="AF6" s="270"/>
      <c r="AG6" s="270"/>
      <c r="AH6" s="271"/>
      <c r="AI6" s="273" t="s">
        <v>110</v>
      </c>
      <c r="AJ6" s="270"/>
      <c r="AK6" s="270"/>
      <c r="AL6" s="270"/>
      <c r="AM6" s="270"/>
      <c r="AN6" s="270"/>
      <c r="AO6" s="270"/>
      <c r="AP6" s="270"/>
      <c r="AQ6" s="270"/>
      <c r="AR6" s="270"/>
      <c r="AS6" s="270"/>
      <c r="AT6" s="270"/>
      <c r="AU6" s="270"/>
      <c r="AV6" s="270"/>
      <c r="AW6" s="270"/>
      <c r="AX6" s="270"/>
      <c r="AY6" s="271"/>
      <c r="AZ6" s="273" t="s">
        <v>111</v>
      </c>
      <c r="BA6" s="270"/>
      <c r="BB6" s="270"/>
      <c r="BC6" s="270"/>
      <c r="BD6" s="270"/>
      <c r="BE6" s="270"/>
      <c r="BF6" s="270"/>
      <c r="BG6" s="270"/>
      <c r="BH6" s="270"/>
      <c r="BI6" s="270"/>
      <c r="BJ6" s="270"/>
      <c r="BK6" s="270"/>
      <c r="BL6" s="270"/>
      <c r="BM6" s="270"/>
      <c r="BN6" s="270"/>
      <c r="BO6" s="270"/>
      <c r="BP6" s="271"/>
      <c r="BQ6" s="1"/>
      <c r="BR6" s="148"/>
    </row>
    <row r="7" spans="1:72" ht="25.5" customHeight="1">
      <c r="A7" s="147"/>
      <c r="B7" s="1"/>
      <c r="C7" s="279"/>
      <c r="D7" s="280"/>
      <c r="E7" s="280"/>
      <c r="F7" s="280"/>
      <c r="G7" s="280"/>
      <c r="H7" s="280"/>
      <c r="I7" s="281"/>
      <c r="J7" s="282"/>
      <c r="K7" s="282"/>
      <c r="L7" s="282"/>
      <c r="M7" s="282"/>
      <c r="N7" s="282"/>
      <c r="O7" s="282"/>
      <c r="P7" s="282"/>
      <c r="Q7" s="282"/>
      <c r="R7" s="264"/>
      <c r="S7" s="264"/>
      <c r="T7" s="264"/>
      <c r="U7" s="264"/>
      <c r="V7" s="264"/>
      <c r="W7" s="264"/>
      <c r="X7" s="264"/>
      <c r="Y7" s="264"/>
      <c r="Z7" s="264"/>
      <c r="AA7" s="264"/>
      <c r="AB7" s="264"/>
      <c r="AC7" s="264"/>
      <c r="AD7" s="264"/>
      <c r="AE7" s="264"/>
      <c r="AF7" s="264"/>
      <c r="AG7" s="264"/>
      <c r="AH7" s="264"/>
      <c r="AI7" s="265"/>
      <c r="AJ7" s="266"/>
      <c r="AK7" s="266"/>
      <c r="AL7" s="266"/>
      <c r="AM7" s="266"/>
      <c r="AN7" s="266"/>
      <c r="AO7" s="266"/>
      <c r="AP7" s="266"/>
      <c r="AQ7" s="266"/>
      <c r="AR7" s="266"/>
      <c r="AS7" s="266"/>
      <c r="AT7" s="266"/>
      <c r="AU7" s="266"/>
      <c r="AV7" s="266"/>
      <c r="AW7" s="266"/>
      <c r="AX7" s="266"/>
      <c r="AY7" s="267"/>
      <c r="AZ7" s="265"/>
      <c r="BA7" s="266"/>
      <c r="BB7" s="266"/>
      <c r="BC7" s="266"/>
      <c r="BD7" s="266"/>
      <c r="BE7" s="266"/>
      <c r="BF7" s="266"/>
      <c r="BG7" s="266"/>
      <c r="BH7" s="266"/>
      <c r="BI7" s="266"/>
      <c r="BJ7" s="266"/>
      <c r="BK7" s="266"/>
      <c r="BL7" s="266"/>
      <c r="BM7" s="266"/>
      <c r="BN7" s="266"/>
      <c r="BO7" s="266"/>
      <c r="BP7" s="267"/>
      <c r="BQ7" s="1"/>
      <c r="BR7" s="148"/>
    </row>
    <row r="8" spans="1:72" ht="25.5" customHeight="1">
      <c r="A8" s="147"/>
      <c r="B8" s="1"/>
      <c r="C8" s="174" t="s">
        <v>42</v>
      </c>
      <c r="D8" s="174"/>
      <c r="E8" s="174"/>
      <c r="F8" s="172"/>
      <c r="G8" s="172"/>
      <c r="H8" s="172"/>
      <c r="I8" s="172"/>
      <c r="J8" s="172"/>
      <c r="K8" s="172"/>
      <c r="L8" s="172"/>
      <c r="M8" s="172"/>
      <c r="N8" s="172"/>
      <c r="O8" s="172"/>
      <c r="P8" s="172"/>
      <c r="Q8" s="172"/>
      <c r="R8" s="173"/>
      <c r="S8" s="174" t="s">
        <v>43</v>
      </c>
      <c r="T8" s="174"/>
      <c r="U8" s="174"/>
      <c r="V8" s="172"/>
      <c r="W8" s="172"/>
      <c r="X8" s="172"/>
      <c r="Y8" s="172"/>
      <c r="Z8" s="172"/>
      <c r="AA8" s="172"/>
      <c r="AB8" s="172"/>
      <c r="AC8" s="172"/>
      <c r="AD8" s="172"/>
      <c r="AE8" s="172"/>
      <c r="AF8" s="172"/>
      <c r="AG8" s="172"/>
      <c r="AH8" s="173"/>
      <c r="AI8" s="166" t="s">
        <v>41</v>
      </c>
      <c r="AJ8" s="167"/>
      <c r="AK8" s="167"/>
      <c r="AL8" s="167"/>
      <c r="AM8" s="168"/>
      <c r="AN8" s="169"/>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1"/>
      <c r="BQ8" s="1"/>
      <c r="BR8" s="148"/>
    </row>
    <row r="9" spans="1:72" ht="13.5" customHeight="1">
      <c r="A9" s="147"/>
      <c r="B9" s="1"/>
      <c r="C9" s="37"/>
      <c r="D9" s="37"/>
      <c r="E9" s="37"/>
      <c r="F9" s="37"/>
      <c r="G9" s="37"/>
      <c r="H9" s="37"/>
      <c r="I9" s="37"/>
      <c r="J9" s="58"/>
      <c r="K9" s="58"/>
      <c r="L9" s="58"/>
      <c r="M9" s="58"/>
      <c r="N9" s="58"/>
      <c r="O9" s="58"/>
      <c r="P9" s="58"/>
      <c r="Q9" s="58"/>
      <c r="R9" s="58"/>
      <c r="S9" s="58"/>
      <c r="T9" s="58"/>
      <c r="U9" s="58"/>
      <c r="V9" s="58"/>
      <c r="W9" s="58"/>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1"/>
      <c r="BR9" s="148"/>
    </row>
    <row r="10" spans="1:72" ht="21" customHeight="1">
      <c r="A10" s="147"/>
      <c r="B10" s="1"/>
      <c r="C10" s="201" t="s">
        <v>7</v>
      </c>
      <c r="D10" s="201"/>
      <c r="E10" s="201"/>
      <c r="F10" s="201"/>
      <c r="G10" s="201"/>
      <c r="H10" s="201"/>
      <c r="I10" s="201"/>
      <c r="J10" s="175"/>
      <c r="K10" s="175"/>
      <c r="L10" s="175"/>
      <c r="M10" s="175"/>
      <c r="N10" s="175"/>
      <c r="O10" s="175"/>
      <c r="P10" s="175"/>
      <c r="Q10" s="175"/>
      <c r="R10" s="175"/>
      <c r="S10" s="175"/>
      <c r="T10" s="175"/>
      <c r="U10" s="175"/>
      <c r="V10" s="175"/>
      <c r="W10" s="175"/>
      <c r="X10" s="175"/>
      <c r="Y10" s="201" t="s">
        <v>112</v>
      </c>
      <c r="Z10" s="201"/>
      <c r="AA10" s="201"/>
      <c r="AB10" s="201"/>
      <c r="AC10" s="201"/>
      <c r="AD10" s="201"/>
      <c r="AE10" s="201"/>
      <c r="AF10" s="175"/>
      <c r="AG10" s="175"/>
      <c r="AH10" s="175"/>
      <c r="AI10" s="175"/>
      <c r="AJ10" s="175"/>
      <c r="AK10" s="175"/>
      <c r="AL10" s="175"/>
      <c r="AM10" s="175"/>
      <c r="AN10" s="175"/>
      <c r="AO10" s="175"/>
      <c r="AP10" s="175"/>
      <c r="AQ10" s="175"/>
      <c r="AR10" s="175"/>
      <c r="AS10" s="175"/>
      <c r="AT10" s="175"/>
      <c r="AU10" s="201" t="s">
        <v>113</v>
      </c>
      <c r="AV10" s="201"/>
      <c r="AW10" s="201"/>
      <c r="AX10" s="201"/>
      <c r="AY10" s="201"/>
      <c r="AZ10" s="201"/>
      <c r="BA10" s="201"/>
      <c r="BB10" s="175"/>
      <c r="BC10" s="175"/>
      <c r="BD10" s="175"/>
      <c r="BE10" s="175"/>
      <c r="BF10" s="175"/>
      <c r="BG10" s="175"/>
      <c r="BH10" s="175"/>
      <c r="BI10" s="175"/>
      <c r="BJ10" s="175"/>
      <c r="BK10" s="175"/>
      <c r="BL10" s="175"/>
      <c r="BM10" s="175"/>
      <c r="BN10" s="175"/>
      <c r="BO10" s="175"/>
      <c r="BP10" s="175"/>
      <c r="BQ10" s="1"/>
      <c r="BR10" s="148"/>
    </row>
    <row r="11" spans="1:72" ht="21" customHeight="1">
      <c r="A11" s="147"/>
      <c r="B11" s="1"/>
      <c r="C11" s="176" t="s">
        <v>10</v>
      </c>
      <c r="D11" s="176"/>
      <c r="E11" s="176"/>
      <c r="F11" s="176"/>
      <c r="G11" s="176"/>
      <c r="H11" s="176"/>
      <c r="I11" s="176"/>
      <c r="J11" s="177"/>
      <c r="K11" s="177"/>
      <c r="L11" s="177"/>
      <c r="M11" s="177"/>
      <c r="N11" s="177"/>
      <c r="O11" s="177"/>
      <c r="P11" s="177"/>
      <c r="Q11" s="177"/>
      <c r="R11" s="177"/>
      <c r="S11" s="177"/>
      <c r="T11" s="177"/>
      <c r="U11" s="177"/>
      <c r="V11" s="177"/>
      <c r="W11" s="177"/>
      <c r="X11" s="177"/>
      <c r="Y11" s="176" t="s">
        <v>10</v>
      </c>
      <c r="Z11" s="176"/>
      <c r="AA11" s="176"/>
      <c r="AB11" s="176"/>
      <c r="AC11" s="176"/>
      <c r="AD11" s="176"/>
      <c r="AE11" s="176"/>
      <c r="AF11" s="177"/>
      <c r="AG11" s="177"/>
      <c r="AH11" s="177"/>
      <c r="AI11" s="177"/>
      <c r="AJ11" s="177"/>
      <c r="AK11" s="177"/>
      <c r="AL11" s="177"/>
      <c r="AM11" s="177"/>
      <c r="AN11" s="177"/>
      <c r="AO11" s="177"/>
      <c r="AP11" s="177"/>
      <c r="AQ11" s="177"/>
      <c r="AR11" s="177"/>
      <c r="AS11" s="177"/>
      <c r="AT11" s="177"/>
      <c r="AU11" s="176" t="s">
        <v>10</v>
      </c>
      <c r="AV11" s="176"/>
      <c r="AW11" s="176"/>
      <c r="AX11" s="176"/>
      <c r="AY11" s="176"/>
      <c r="AZ11" s="176"/>
      <c r="BA11" s="176"/>
      <c r="BB11" s="177"/>
      <c r="BC11" s="177"/>
      <c r="BD11" s="177"/>
      <c r="BE11" s="177"/>
      <c r="BF11" s="177"/>
      <c r="BG11" s="177"/>
      <c r="BH11" s="177"/>
      <c r="BI11" s="177"/>
      <c r="BJ11" s="177"/>
      <c r="BK11" s="177"/>
      <c r="BL11" s="177"/>
      <c r="BM11" s="177"/>
      <c r="BN11" s="177"/>
      <c r="BO11" s="177"/>
      <c r="BP11" s="177"/>
      <c r="BQ11" s="1"/>
      <c r="BR11" s="148"/>
    </row>
    <row r="12" spans="1:72" ht="18.75">
      <c r="A12" s="147"/>
      <c r="B12" s="1"/>
      <c r="C12" s="166" t="s">
        <v>40</v>
      </c>
      <c r="D12" s="167"/>
      <c r="E12" s="167"/>
      <c r="F12" s="167"/>
      <c r="G12" s="167"/>
      <c r="H12" s="167"/>
      <c r="I12" s="167"/>
      <c r="J12" s="167"/>
      <c r="K12" s="167"/>
      <c r="L12" s="167"/>
      <c r="M12" s="167"/>
      <c r="N12" s="167"/>
      <c r="O12" s="168"/>
      <c r="P12" s="166" t="s">
        <v>44</v>
      </c>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8"/>
      <c r="BQ12" s="1"/>
      <c r="BR12" s="148"/>
    </row>
    <row r="13" spans="1:72" ht="21" customHeight="1">
      <c r="A13" s="147"/>
      <c r="B13" s="1"/>
      <c r="C13" s="183" t="s">
        <v>11</v>
      </c>
      <c r="D13" s="184"/>
      <c r="E13" s="184"/>
      <c r="F13" s="184"/>
      <c r="G13" s="184"/>
      <c r="H13" s="184"/>
      <c r="I13" s="184"/>
      <c r="J13" s="184"/>
      <c r="K13" s="184"/>
      <c r="L13" s="185"/>
      <c r="M13" s="186"/>
      <c r="N13" s="186"/>
      <c r="O13" s="186"/>
      <c r="P13" s="194"/>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6"/>
      <c r="BQ13" s="1"/>
      <c r="BR13" s="148"/>
      <c r="BT13" s="46"/>
    </row>
    <row r="14" spans="1:72" ht="21" customHeight="1">
      <c r="A14" s="147"/>
      <c r="B14" s="1"/>
      <c r="C14" s="183" t="s">
        <v>12</v>
      </c>
      <c r="D14" s="184"/>
      <c r="E14" s="184"/>
      <c r="F14" s="184"/>
      <c r="G14" s="184"/>
      <c r="H14" s="184"/>
      <c r="I14" s="184"/>
      <c r="J14" s="184"/>
      <c r="K14" s="184"/>
      <c r="L14" s="185"/>
      <c r="M14" s="186"/>
      <c r="N14" s="186"/>
      <c r="O14" s="186"/>
      <c r="P14" s="194"/>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6"/>
      <c r="BQ14" s="1"/>
      <c r="BR14" s="148"/>
      <c r="BT14" s="46" t="s">
        <v>116</v>
      </c>
    </row>
    <row r="15" spans="1:72" ht="21" customHeight="1">
      <c r="A15" s="147"/>
      <c r="B15" s="1"/>
      <c r="C15" s="183" t="s">
        <v>114</v>
      </c>
      <c r="D15" s="184"/>
      <c r="E15" s="184"/>
      <c r="F15" s="184"/>
      <c r="G15" s="184"/>
      <c r="H15" s="184"/>
      <c r="I15" s="184"/>
      <c r="J15" s="184"/>
      <c r="K15" s="184"/>
      <c r="L15" s="185"/>
      <c r="M15" s="186"/>
      <c r="N15" s="186"/>
      <c r="O15" s="186"/>
      <c r="P15" s="194"/>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6"/>
      <c r="BQ15" s="1"/>
      <c r="BR15" s="148"/>
    </row>
    <row r="16" spans="1:72" ht="21" customHeight="1">
      <c r="A16" s="147"/>
      <c r="B16" s="1"/>
      <c r="C16" s="183" t="s">
        <v>38</v>
      </c>
      <c r="D16" s="184"/>
      <c r="E16" s="184"/>
      <c r="F16" s="184"/>
      <c r="G16" s="184"/>
      <c r="H16" s="184"/>
      <c r="I16" s="184"/>
      <c r="J16" s="184"/>
      <c r="K16" s="184"/>
      <c r="L16" s="185"/>
      <c r="M16" s="186"/>
      <c r="N16" s="186"/>
      <c r="O16" s="186"/>
      <c r="P16" s="194"/>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6"/>
      <c r="BQ16" s="1"/>
      <c r="BR16" s="148"/>
    </row>
    <row r="17" spans="1:70" ht="21" customHeight="1">
      <c r="A17" s="147"/>
      <c r="B17" s="1"/>
      <c r="C17" s="183" t="s">
        <v>104</v>
      </c>
      <c r="D17" s="184"/>
      <c r="E17" s="184"/>
      <c r="F17" s="184"/>
      <c r="G17" s="184"/>
      <c r="H17" s="184"/>
      <c r="I17" s="184"/>
      <c r="J17" s="184"/>
      <c r="K17" s="184"/>
      <c r="L17" s="185"/>
      <c r="M17" s="186"/>
      <c r="N17" s="186"/>
      <c r="O17" s="186"/>
      <c r="P17" s="194"/>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6"/>
      <c r="BQ17" s="1"/>
      <c r="BR17" s="148"/>
    </row>
    <row r="18" spans="1:70" ht="21" customHeight="1">
      <c r="A18" s="147"/>
      <c r="B18" s="1"/>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6"/>
      <c r="BA18" s="6"/>
      <c r="BB18" s="6"/>
      <c r="BC18" s="6"/>
      <c r="BD18" s="6"/>
      <c r="BE18" s="6"/>
      <c r="BF18" s="6"/>
      <c r="BG18" s="6"/>
      <c r="BH18" s="6"/>
      <c r="BI18" s="6"/>
      <c r="BJ18" s="6"/>
      <c r="BK18" s="6"/>
      <c r="BL18" s="6"/>
      <c r="BM18" s="6"/>
      <c r="BN18" s="6"/>
      <c r="BO18" s="6"/>
      <c r="BP18" s="6"/>
      <c r="BQ18" s="1"/>
      <c r="BR18" s="148"/>
    </row>
    <row r="19" spans="1:70" ht="21" customHeight="1">
      <c r="A19" s="147"/>
      <c r="B19" s="26" t="s">
        <v>13</v>
      </c>
      <c r="C19" s="9"/>
      <c r="D19" s="1"/>
      <c r="E19" s="1"/>
      <c r="F19" s="1"/>
      <c r="G19" s="1"/>
      <c r="H19" s="1"/>
      <c r="I19" s="1"/>
      <c r="J19" s="1"/>
      <c r="K19" s="1"/>
      <c r="L19" s="1"/>
      <c r="M19" s="27"/>
      <c r="N19" s="27"/>
      <c r="O19" s="27"/>
      <c r="P19" s="27"/>
      <c r="Q19" s="27"/>
      <c r="R19" s="28"/>
      <c r="S19" s="28" t="s">
        <v>34</v>
      </c>
      <c r="T19" s="202">
        <v>5000</v>
      </c>
      <c r="U19" s="202"/>
      <c r="V19" s="202"/>
      <c r="W19" s="202"/>
      <c r="X19" s="27" t="s">
        <v>35</v>
      </c>
      <c r="Y19" s="27"/>
      <c r="Z19" s="27"/>
      <c r="AA19" s="27"/>
      <c r="AB19" s="27"/>
      <c r="AC19" s="27"/>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18"/>
      <c r="BF19" s="18"/>
      <c r="BG19" s="18"/>
      <c r="BH19" s="1"/>
      <c r="BI19" s="1"/>
      <c r="BJ19" s="1"/>
      <c r="BK19" s="8"/>
      <c r="BL19" s="8"/>
      <c r="BM19" s="8"/>
      <c r="BN19" s="8"/>
      <c r="BO19" s="8"/>
      <c r="BP19" s="8"/>
      <c r="BQ19" s="8"/>
      <c r="BR19" s="148"/>
    </row>
    <row r="20" spans="1:70" ht="18.75">
      <c r="A20" s="147"/>
      <c r="B20" s="1"/>
      <c r="C20" s="252"/>
      <c r="D20" s="253"/>
      <c r="E20" s="253"/>
      <c r="F20" s="253"/>
      <c r="G20" s="253"/>
      <c r="H20" s="253"/>
      <c r="I20" s="254"/>
      <c r="J20" s="258">
        <v>43869</v>
      </c>
      <c r="K20" s="259"/>
      <c r="L20" s="259"/>
      <c r="M20" s="259"/>
      <c r="N20" s="259"/>
      <c r="O20" s="259"/>
      <c r="P20" s="259"/>
      <c r="Q20" s="260"/>
      <c r="R20" s="258">
        <v>43870</v>
      </c>
      <c r="S20" s="259"/>
      <c r="T20" s="259"/>
      <c r="U20" s="259"/>
      <c r="V20" s="259"/>
      <c r="W20" s="259"/>
      <c r="X20" s="259"/>
      <c r="Y20" s="26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3"/>
      <c r="BG20" s="23"/>
      <c r="BH20" s="1"/>
      <c r="BI20" s="1"/>
      <c r="BJ20" s="1"/>
      <c r="BK20" s="8"/>
      <c r="BL20" s="10"/>
      <c r="BM20" s="1"/>
      <c r="BN20" s="1"/>
      <c r="BO20" s="1"/>
      <c r="BP20" s="1"/>
      <c r="BQ20" s="1"/>
      <c r="BR20" s="148"/>
    </row>
    <row r="21" spans="1:70" ht="18.75">
      <c r="A21" s="147"/>
      <c r="B21" s="1"/>
      <c r="C21" s="255"/>
      <c r="D21" s="256"/>
      <c r="E21" s="256"/>
      <c r="F21" s="256"/>
      <c r="G21" s="256"/>
      <c r="H21" s="256"/>
      <c r="I21" s="257"/>
      <c r="J21" s="261">
        <f>J20</f>
        <v>43869</v>
      </c>
      <c r="K21" s="262"/>
      <c r="L21" s="262"/>
      <c r="M21" s="262"/>
      <c r="N21" s="262"/>
      <c r="O21" s="262"/>
      <c r="P21" s="262"/>
      <c r="Q21" s="263"/>
      <c r="R21" s="261">
        <f t="shared" ref="R21" si="0">R20</f>
        <v>43870</v>
      </c>
      <c r="S21" s="262"/>
      <c r="T21" s="262"/>
      <c r="U21" s="262"/>
      <c r="V21" s="262"/>
      <c r="W21" s="262"/>
      <c r="X21" s="262"/>
      <c r="Y21" s="2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23"/>
      <c r="BG21" s="23"/>
      <c r="BH21" s="1"/>
      <c r="BI21" s="1"/>
      <c r="BJ21" s="1"/>
      <c r="BK21" s="8"/>
      <c r="BL21" s="10"/>
      <c r="BM21" s="1"/>
      <c r="BN21" s="1"/>
      <c r="BO21" s="1"/>
      <c r="BP21" s="1"/>
      <c r="BQ21" s="1"/>
      <c r="BR21" s="148"/>
    </row>
    <row r="22" spans="1:70" ht="25.5" hidden="1" customHeight="1" thickBot="1">
      <c r="A22" s="147"/>
      <c r="B22" s="1"/>
      <c r="C22" s="247" t="s">
        <v>115</v>
      </c>
      <c r="D22" s="248"/>
      <c r="E22" s="248"/>
      <c r="F22" s="248"/>
      <c r="G22" s="248"/>
      <c r="H22" s="248"/>
      <c r="I22" s="249"/>
      <c r="J22" s="163"/>
      <c r="K22" s="163"/>
      <c r="L22" s="163"/>
      <c r="M22" s="163"/>
      <c r="N22" s="163"/>
      <c r="O22" s="163"/>
      <c r="P22" s="163"/>
      <c r="Q22" s="163"/>
      <c r="R22" s="163"/>
      <c r="S22" s="163"/>
      <c r="T22" s="163"/>
      <c r="U22" s="163"/>
      <c r="V22" s="163"/>
      <c r="W22" s="163"/>
      <c r="X22" s="163"/>
      <c r="Y22" s="16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23"/>
      <c r="BG22" s="23"/>
      <c r="BH22" s="1"/>
      <c r="BI22" s="1"/>
      <c r="BJ22" s="1"/>
      <c r="BK22" s="8"/>
      <c r="BL22" s="10"/>
      <c r="BM22" s="1"/>
      <c r="BN22" s="1"/>
      <c r="BO22" s="1"/>
      <c r="BP22" s="1"/>
      <c r="BQ22" s="11"/>
      <c r="BR22" s="148"/>
    </row>
    <row r="23" spans="1:70" ht="25.5" customHeight="1" thickBot="1">
      <c r="A23" s="147"/>
      <c r="B23" s="1"/>
      <c r="C23" s="247" t="s">
        <v>240</v>
      </c>
      <c r="D23" s="248"/>
      <c r="E23" s="248"/>
      <c r="F23" s="248"/>
      <c r="G23" s="248"/>
      <c r="H23" s="248"/>
      <c r="I23" s="249"/>
      <c r="J23" s="163"/>
      <c r="K23" s="163"/>
      <c r="L23" s="163"/>
      <c r="M23" s="163"/>
      <c r="N23" s="163"/>
      <c r="O23" s="163"/>
      <c r="P23" s="163"/>
      <c r="Q23" s="163"/>
      <c r="R23" s="163"/>
      <c r="S23" s="163"/>
      <c r="T23" s="163"/>
      <c r="U23" s="163"/>
      <c r="V23" s="163"/>
      <c r="W23" s="163"/>
      <c r="X23" s="163"/>
      <c r="Y23" s="16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251" t="s">
        <v>14</v>
      </c>
      <c r="BG23" s="251"/>
      <c r="BH23" s="251"/>
      <c r="BI23" s="251"/>
      <c r="BJ23" s="251"/>
      <c r="BK23" s="251"/>
      <c r="BL23" s="251"/>
      <c r="BM23" s="251"/>
      <c r="BN23" s="251"/>
      <c r="BQ23" s="11"/>
      <c r="BR23" s="148"/>
    </row>
    <row r="24" spans="1:70" ht="25.5" customHeight="1" thickTop="1" thickBot="1">
      <c r="A24" s="147"/>
      <c r="B24" s="1"/>
      <c r="C24" s="247" t="s">
        <v>241</v>
      </c>
      <c r="D24" s="248"/>
      <c r="E24" s="248"/>
      <c r="F24" s="248"/>
      <c r="G24" s="248"/>
      <c r="H24" s="248"/>
      <c r="I24" s="249"/>
      <c r="J24" s="163"/>
      <c r="K24" s="163"/>
      <c r="L24" s="163"/>
      <c r="M24" s="163"/>
      <c r="N24" s="163"/>
      <c r="O24" s="163"/>
      <c r="P24" s="163"/>
      <c r="Q24" s="163"/>
      <c r="R24" s="163"/>
      <c r="S24" s="163"/>
      <c r="T24" s="163"/>
      <c r="U24" s="163"/>
      <c r="V24" s="163"/>
      <c r="W24" s="163"/>
      <c r="X24" s="163"/>
      <c r="Y24" s="16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250">
        <f>IF(SUM(J22:BE24)=0,0,SUM(J22:BE24))</f>
        <v>0</v>
      </c>
      <c r="BG24" s="250"/>
      <c r="BH24" s="250"/>
      <c r="BI24" s="250"/>
      <c r="BJ24" s="250"/>
      <c r="BK24" s="250"/>
      <c r="BL24" s="250"/>
      <c r="BM24" s="250"/>
      <c r="BN24" s="250"/>
      <c r="BQ24" s="11"/>
      <c r="BR24" s="148"/>
    </row>
    <row r="25" spans="1:70" ht="25.5" customHeight="1" thickTop="1" thickBot="1">
      <c r="A25" s="147"/>
      <c r="B25" s="1"/>
      <c r="C25" s="247" t="s">
        <v>16</v>
      </c>
      <c r="D25" s="248"/>
      <c r="E25" s="248"/>
      <c r="F25" s="248"/>
      <c r="G25" s="248"/>
      <c r="H25" s="248"/>
      <c r="I25" s="249"/>
      <c r="J25" s="221">
        <f>IF(SUM(J22:Q24)=0,0,SUM(J22:Q24))</f>
        <v>0</v>
      </c>
      <c r="K25" s="221"/>
      <c r="L25" s="221"/>
      <c r="M25" s="221"/>
      <c r="N25" s="221"/>
      <c r="O25" s="221"/>
      <c r="P25" s="221"/>
      <c r="Q25" s="221"/>
      <c r="R25" s="221">
        <f>IF(SUM(R22:Y24)=0,0,SUM(R22:Y24))</f>
        <v>0</v>
      </c>
      <c r="S25" s="221"/>
      <c r="T25" s="221"/>
      <c r="U25" s="221"/>
      <c r="V25" s="221"/>
      <c r="W25" s="221"/>
      <c r="X25" s="221"/>
      <c r="Y25" s="221"/>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46" t="s">
        <v>15</v>
      </c>
      <c r="BG25" s="246"/>
      <c r="BH25" s="246"/>
      <c r="BI25" s="246"/>
      <c r="BJ25" s="246"/>
      <c r="BK25" s="246"/>
      <c r="BL25" s="246"/>
      <c r="BM25" s="246"/>
      <c r="BN25" s="246"/>
      <c r="BQ25" s="11"/>
      <c r="BR25" s="148"/>
    </row>
    <row r="26" spans="1:70" ht="21" customHeight="1" thickTop="1">
      <c r="A26" s="147"/>
      <c r="B26" s="12" t="s">
        <v>17</v>
      </c>
      <c r="C26" s="13"/>
      <c r="D26" s="13"/>
      <c r="E26" s="13"/>
      <c r="F26" s="13"/>
      <c r="G26" s="13"/>
      <c r="H26" s="13"/>
      <c r="I26" s="13"/>
      <c r="J26" s="14"/>
      <c r="K26" s="14"/>
      <c r="L26" s="14"/>
      <c r="M26" s="14"/>
      <c r="N26" s="27"/>
      <c r="O26" s="27"/>
      <c r="P26" s="27"/>
      <c r="Q26" s="27"/>
      <c r="R26" s="27"/>
      <c r="S26" s="28" t="s">
        <v>36</v>
      </c>
      <c r="T26" s="203">
        <v>4200</v>
      </c>
      <c r="U26" s="203"/>
      <c r="V26" s="203"/>
      <c r="W26" s="203"/>
      <c r="X26" s="27" t="s">
        <v>37</v>
      </c>
      <c r="Y26" s="27"/>
      <c r="Z26" s="27"/>
      <c r="AA26" s="30"/>
      <c r="AB26" s="30"/>
      <c r="AC26" s="30"/>
      <c r="AD26" s="30"/>
      <c r="AE26" s="30"/>
      <c r="AF26" s="30"/>
      <c r="AG26" s="30"/>
      <c r="AH26" s="30"/>
      <c r="AI26" s="30"/>
      <c r="AJ26" s="30"/>
      <c r="AK26" s="30"/>
      <c r="AL26" s="30"/>
      <c r="AM26" s="30"/>
      <c r="AN26" s="30"/>
      <c r="AO26" s="30"/>
      <c r="AP26" s="30"/>
      <c r="AQ26" s="30"/>
      <c r="AR26" s="30"/>
      <c r="AS26" s="31"/>
      <c r="AT26" s="32"/>
      <c r="AU26" s="32"/>
      <c r="AV26" s="32"/>
      <c r="AW26" s="32"/>
      <c r="AX26" s="32"/>
      <c r="AY26" s="32"/>
      <c r="AZ26" s="32"/>
      <c r="BA26" s="32"/>
      <c r="BB26" s="32"/>
      <c r="BC26" s="32"/>
      <c r="BD26" s="32"/>
      <c r="BE26" s="32"/>
      <c r="BF26" s="245">
        <f>IF(BF24=0,0,BF24*T19)</f>
        <v>0</v>
      </c>
      <c r="BG26" s="245"/>
      <c r="BH26" s="245"/>
      <c r="BI26" s="245"/>
      <c r="BJ26" s="245"/>
      <c r="BK26" s="245"/>
      <c r="BL26" s="245"/>
      <c r="BM26" s="245"/>
      <c r="BN26" s="245"/>
      <c r="BO26" s="1"/>
      <c r="BP26" s="1"/>
      <c r="BQ26" s="1"/>
      <c r="BR26" s="148"/>
    </row>
    <row r="27" spans="1:70" ht="18.75">
      <c r="A27" s="147"/>
      <c r="B27" s="1"/>
      <c r="C27" s="225"/>
      <c r="D27" s="226"/>
      <c r="E27" s="226"/>
      <c r="F27" s="226"/>
      <c r="G27" s="226"/>
      <c r="H27" s="226"/>
      <c r="I27" s="227"/>
      <c r="J27" s="197">
        <f>J20</f>
        <v>43869</v>
      </c>
      <c r="K27" s="198"/>
      <c r="L27" s="198"/>
      <c r="M27" s="198"/>
      <c r="N27" s="198"/>
      <c r="O27" s="198"/>
      <c r="P27" s="198"/>
      <c r="Q27" s="199"/>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19"/>
      <c r="AY27" s="19"/>
      <c r="AZ27" s="19"/>
      <c r="BA27" s="19"/>
      <c r="BB27" s="19"/>
      <c r="BC27" s="19"/>
      <c r="BD27" s="19"/>
      <c r="BE27" s="19"/>
      <c r="BF27" s="1"/>
      <c r="BG27" s="1"/>
      <c r="BQ27" s="1"/>
      <c r="BR27" s="148"/>
    </row>
    <row r="28" spans="1:70" ht="18.75">
      <c r="A28" s="147"/>
      <c r="B28" s="1"/>
      <c r="C28" s="228"/>
      <c r="D28" s="229"/>
      <c r="E28" s="229"/>
      <c r="F28" s="229"/>
      <c r="G28" s="229"/>
      <c r="H28" s="229"/>
      <c r="I28" s="230"/>
      <c r="J28" s="209">
        <f>J27</f>
        <v>43869</v>
      </c>
      <c r="K28" s="210"/>
      <c r="L28" s="210"/>
      <c r="M28" s="210"/>
      <c r="N28" s="210"/>
      <c r="O28" s="210"/>
      <c r="P28" s="210"/>
      <c r="Q28" s="211"/>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20"/>
      <c r="AY28" s="20"/>
      <c r="AZ28" s="20"/>
      <c r="BA28" s="20"/>
      <c r="BB28" s="20"/>
      <c r="BC28" s="20"/>
      <c r="BD28" s="20"/>
      <c r="BE28" s="20"/>
      <c r="BF28" s="1"/>
      <c r="BG28" s="1"/>
      <c r="BQ28" s="1"/>
      <c r="BR28" s="148"/>
    </row>
    <row r="29" spans="1:70" ht="18.75">
      <c r="A29" s="147"/>
      <c r="B29" s="1"/>
      <c r="C29" s="231"/>
      <c r="D29" s="232"/>
      <c r="E29" s="232"/>
      <c r="F29" s="232"/>
      <c r="G29" s="232"/>
      <c r="H29" s="232"/>
      <c r="I29" s="233"/>
      <c r="J29" s="180" t="s">
        <v>19</v>
      </c>
      <c r="K29" s="178"/>
      <c r="L29" s="178"/>
      <c r="M29" s="178"/>
      <c r="N29" s="178" t="s">
        <v>20</v>
      </c>
      <c r="O29" s="178"/>
      <c r="P29" s="178"/>
      <c r="Q29" s="179"/>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20"/>
      <c r="AY29" s="20"/>
      <c r="AZ29" s="20"/>
      <c r="BA29" s="20"/>
      <c r="BB29" s="20"/>
      <c r="BC29" s="20"/>
      <c r="BD29" s="20"/>
      <c r="BE29" s="20"/>
      <c r="BF29" s="1"/>
      <c r="BG29" s="1"/>
      <c r="BQ29" s="1"/>
      <c r="BR29" s="148"/>
    </row>
    <row r="30" spans="1:70" ht="25.5" customHeight="1">
      <c r="A30" s="147"/>
      <c r="B30" s="1"/>
      <c r="C30" s="191" t="s">
        <v>22</v>
      </c>
      <c r="D30" s="192"/>
      <c r="E30" s="192"/>
      <c r="F30" s="192"/>
      <c r="G30" s="192"/>
      <c r="H30" s="192"/>
      <c r="I30" s="192"/>
      <c r="J30" s="223"/>
      <c r="K30" s="207"/>
      <c r="L30" s="207"/>
      <c r="M30" s="207"/>
      <c r="N30" s="207"/>
      <c r="O30" s="207"/>
      <c r="P30" s="207"/>
      <c r="Q30" s="208"/>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35"/>
      <c r="AY30" s="35"/>
      <c r="AZ30" s="35"/>
      <c r="BA30" s="35"/>
      <c r="BB30" s="35"/>
      <c r="BC30" s="35"/>
      <c r="BD30" s="35"/>
      <c r="BE30" s="35"/>
      <c r="BF30" s="1"/>
      <c r="BG30" s="1"/>
      <c r="BQ30" s="1"/>
      <c r="BR30" s="148"/>
    </row>
    <row r="31" spans="1:70" ht="25.5" customHeight="1">
      <c r="A31" s="147"/>
      <c r="B31" s="1"/>
      <c r="C31" s="191" t="s">
        <v>23</v>
      </c>
      <c r="D31" s="192"/>
      <c r="E31" s="192"/>
      <c r="F31" s="192"/>
      <c r="G31" s="192"/>
      <c r="H31" s="192"/>
      <c r="I31" s="192"/>
      <c r="J31" s="223"/>
      <c r="K31" s="207"/>
      <c r="L31" s="207"/>
      <c r="M31" s="207"/>
      <c r="N31" s="207"/>
      <c r="O31" s="207"/>
      <c r="P31" s="207"/>
      <c r="Q31" s="208"/>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35"/>
      <c r="AY31" s="35"/>
      <c r="AZ31" s="35"/>
      <c r="BA31" s="35"/>
      <c r="BB31" s="35"/>
      <c r="BC31" s="35"/>
      <c r="BD31" s="35"/>
      <c r="BE31" s="35"/>
      <c r="BF31" s="1"/>
      <c r="BG31" s="1"/>
      <c r="BH31" s="1"/>
      <c r="BI31" s="1"/>
      <c r="BJ31" s="1"/>
      <c r="BK31" s="1"/>
      <c r="BL31" s="1"/>
      <c r="BM31" s="1"/>
      <c r="BN31" s="1"/>
      <c r="BO31" s="1"/>
      <c r="BP31" s="1"/>
      <c r="BQ31" s="1"/>
      <c r="BR31" s="148"/>
    </row>
    <row r="32" spans="1:70" ht="25.5" customHeight="1">
      <c r="A32" s="147"/>
      <c r="B32" s="1"/>
      <c r="C32" s="191" t="s">
        <v>24</v>
      </c>
      <c r="D32" s="192"/>
      <c r="E32" s="192"/>
      <c r="F32" s="192"/>
      <c r="G32" s="192"/>
      <c r="H32" s="192"/>
      <c r="I32" s="192"/>
      <c r="J32" s="224"/>
      <c r="K32" s="212"/>
      <c r="L32" s="212"/>
      <c r="M32" s="212"/>
      <c r="N32" s="212"/>
      <c r="O32" s="212"/>
      <c r="P32" s="212"/>
      <c r="Q32" s="213"/>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35"/>
      <c r="AY32" s="35"/>
      <c r="AZ32" s="35"/>
      <c r="BA32" s="35"/>
      <c r="BB32" s="35"/>
      <c r="BC32" s="35"/>
      <c r="BD32" s="35"/>
      <c r="BE32" s="35"/>
      <c r="BF32" s="1"/>
      <c r="BG32" s="1"/>
      <c r="BH32" s="192" t="s">
        <v>18</v>
      </c>
      <c r="BI32" s="192"/>
      <c r="BJ32" s="192"/>
      <c r="BK32" s="192"/>
      <c r="BL32" s="192"/>
      <c r="BM32" s="192"/>
      <c r="BN32" s="192"/>
      <c r="BO32" s="192"/>
      <c r="BP32" s="192"/>
      <c r="BQ32" s="1"/>
      <c r="BR32" s="148"/>
    </row>
    <row r="33" spans="1:83" ht="25.5" customHeight="1">
      <c r="A33" s="147"/>
      <c r="B33" s="1"/>
      <c r="C33" s="191" t="s">
        <v>33</v>
      </c>
      <c r="D33" s="192"/>
      <c r="E33" s="192"/>
      <c r="F33" s="192"/>
      <c r="G33" s="192"/>
      <c r="H33" s="192"/>
      <c r="I33" s="192"/>
      <c r="J33" s="187">
        <f>IF(SUM(J30:Q32)=0,0,SUM(J30:Q32))</f>
        <v>0</v>
      </c>
      <c r="K33" s="188"/>
      <c r="L33" s="188"/>
      <c r="M33" s="188"/>
      <c r="N33" s="188"/>
      <c r="O33" s="188"/>
      <c r="P33" s="188"/>
      <c r="Q33" s="189"/>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36"/>
      <c r="AY33" s="36"/>
      <c r="AZ33" s="36"/>
      <c r="BA33" s="36"/>
      <c r="BB33" s="36"/>
      <c r="BC33" s="36"/>
      <c r="BD33" s="36"/>
      <c r="BE33" s="36"/>
      <c r="BF33" s="1"/>
      <c r="BG33" s="1"/>
      <c r="BH33" s="244">
        <f>IF(COUNTIF(J33:BE33,"&gt;0")=0,0,COUNTIF(J33:BE33,"&gt;0"))</f>
        <v>0</v>
      </c>
      <c r="BI33" s="244"/>
      <c r="BJ33" s="244"/>
      <c r="BK33" s="244"/>
      <c r="BL33" s="244"/>
      <c r="BM33" s="244"/>
      <c r="BN33" s="244"/>
      <c r="BO33" s="244"/>
      <c r="BP33" s="244"/>
      <c r="BQ33" s="1"/>
      <c r="BR33" s="148"/>
      <c r="BU33" s="78">
        <v>43687</v>
      </c>
      <c r="BV33" s="283">
        <v>43688</v>
      </c>
      <c r="BW33" s="283"/>
      <c r="BX33" s="283">
        <v>43689</v>
      </c>
      <c r="BY33" s="283"/>
      <c r="BZ33" s="283">
        <v>43690</v>
      </c>
      <c r="CA33" s="283"/>
      <c r="CB33" s="283">
        <v>43691</v>
      </c>
      <c r="CC33" s="283"/>
    </row>
    <row r="34" spans="1:83" ht="25.5" customHeight="1">
      <c r="A34" s="147"/>
      <c r="B34" s="1"/>
      <c r="C34" s="218" t="s">
        <v>25</v>
      </c>
      <c r="D34" s="219"/>
      <c r="E34" s="219"/>
      <c r="F34" s="219"/>
      <c r="G34" s="219"/>
      <c r="H34" s="219"/>
      <c r="I34" s="220"/>
      <c r="J34" s="204" t="str">
        <f>IF(BU34="","",VLOOKUP(BU34,$BT$49:$BV$54,2,TRUE))</f>
        <v/>
      </c>
      <c r="K34" s="204"/>
      <c r="L34" s="204"/>
      <c r="M34" s="204"/>
      <c r="N34" s="204"/>
      <c r="O34" s="204"/>
      <c r="P34" s="204"/>
      <c r="Q34" s="204"/>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4"/>
      <c r="AY34" s="24"/>
      <c r="AZ34" s="24"/>
      <c r="BA34" s="24"/>
      <c r="BB34" s="24"/>
      <c r="BC34" s="60"/>
      <c r="BD34" s="60"/>
      <c r="BE34" s="61"/>
      <c r="BF34" s="61"/>
      <c r="BG34" s="61"/>
      <c r="BQ34" s="1"/>
      <c r="BR34" s="148"/>
      <c r="BT34" s="15" t="s">
        <v>71</v>
      </c>
      <c r="BU34" s="57"/>
      <c r="BV34" s="284"/>
      <c r="BW34" s="284"/>
      <c r="BX34" s="284"/>
      <c r="BY34" s="284"/>
      <c r="BZ34" s="284"/>
      <c r="CA34" s="284"/>
      <c r="CB34" s="284"/>
      <c r="CC34" s="284"/>
    </row>
    <row r="35" spans="1:83" ht="25.5" customHeight="1" thickBot="1">
      <c r="A35" s="147"/>
      <c r="B35" s="1"/>
      <c r="C35" s="217" t="s">
        <v>26</v>
      </c>
      <c r="D35" s="217"/>
      <c r="E35" s="217"/>
      <c r="F35" s="217"/>
      <c r="G35" s="217"/>
      <c r="H35" s="217"/>
      <c r="I35" s="217"/>
      <c r="J35" s="205" t="str">
        <f>IF(BU35="","",VLOOKUP(BU35,BW49:BY60,2,TRUE))</f>
        <v/>
      </c>
      <c r="K35" s="205"/>
      <c r="L35" s="205"/>
      <c r="M35" s="205"/>
      <c r="N35" s="205"/>
      <c r="O35" s="205"/>
      <c r="P35" s="205"/>
      <c r="Q35" s="205"/>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4"/>
      <c r="AY35" s="24"/>
      <c r="AZ35" s="24"/>
      <c r="BA35" s="24"/>
      <c r="BB35" s="24"/>
      <c r="BC35" s="60"/>
      <c r="BD35" s="60"/>
      <c r="BE35" s="61"/>
      <c r="BF35" s="61"/>
      <c r="BG35" s="61"/>
      <c r="BH35" s="238" t="s">
        <v>21</v>
      </c>
      <c r="BI35" s="238"/>
      <c r="BJ35" s="238"/>
      <c r="BK35" s="238"/>
      <c r="BL35" s="238"/>
      <c r="BM35" s="238"/>
      <c r="BN35" s="238"/>
      <c r="BO35" s="238"/>
      <c r="BP35" s="238"/>
      <c r="BQ35" s="1"/>
      <c r="BR35" s="148"/>
      <c r="BT35" s="15" t="s">
        <v>72</v>
      </c>
      <c r="BU35" s="57"/>
      <c r="BV35" s="284"/>
      <c r="BW35" s="284"/>
      <c r="BX35" s="284"/>
      <c r="BY35" s="284"/>
      <c r="BZ35" s="284"/>
      <c r="CA35" s="284"/>
      <c r="CB35" s="284"/>
      <c r="CC35" s="284"/>
    </row>
    <row r="36" spans="1:83" ht="25.5" customHeight="1" thickTop="1">
      <c r="A36" s="147"/>
      <c r="B36" s="1"/>
      <c r="C36" s="214" t="s">
        <v>79</v>
      </c>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6"/>
      <c r="AX36" s="24"/>
      <c r="AY36" s="24"/>
      <c r="AZ36" s="24"/>
      <c r="BA36" s="24"/>
      <c r="BB36" s="24"/>
      <c r="BC36" s="60"/>
      <c r="BD36" s="60"/>
      <c r="BE36" s="61"/>
      <c r="BF36" s="61"/>
      <c r="BG36" s="61"/>
      <c r="BH36" s="243">
        <f>4200*SUM(J33:BE33)+10000*BH33</f>
        <v>0</v>
      </c>
      <c r="BI36" s="243"/>
      <c r="BJ36" s="243"/>
      <c r="BK36" s="243"/>
      <c r="BL36" s="243"/>
      <c r="BM36" s="243"/>
      <c r="BN36" s="243"/>
      <c r="BO36" s="243"/>
      <c r="BP36" s="243"/>
      <c r="BQ36" s="1"/>
      <c r="BR36" s="148"/>
    </row>
    <row r="37" spans="1:83" ht="21" customHeight="1">
      <c r="A37" s="147"/>
      <c r="B37" s="16" t="s">
        <v>27</v>
      </c>
      <c r="C37" s="13"/>
      <c r="D37" s="13"/>
      <c r="E37" s="13"/>
      <c r="F37" s="13"/>
      <c r="G37" s="13"/>
      <c r="H37" s="13"/>
      <c r="I37" s="1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7"/>
      <c r="AT37" s="1"/>
      <c r="AU37" s="1"/>
      <c r="AV37" s="1"/>
      <c r="AW37" s="1"/>
      <c r="AX37" s="1"/>
      <c r="AY37" s="1"/>
      <c r="AZ37" s="1"/>
      <c r="BA37" s="1"/>
      <c r="BB37" s="1"/>
      <c r="BC37" s="62"/>
      <c r="BD37" s="62"/>
      <c r="BE37" s="62"/>
      <c r="BF37" s="62"/>
      <c r="BG37" s="62"/>
      <c r="BH37" s="1"/>
      <c r="BI37" s="1"/>
      <c r="BJ37" s="1"/>
      <c r="BK37" s="1"/>
      <c r="BL37" s="1"/>
      <c r="BM37" s="1"/>
      <c r="BN37" s="1"/>
      <c r="BO37" s="1"/>
      <c r="BP37" s="1"/>
      <c r="BQ37" s="1"/>
      <c r="BR37" s="148"/>
    </row>
    <row r="38" spans="1:83" ht="18.75">
      <c r="A38" s="147"/>
      <c r="B38" s="1"/>
      <c r="C38" s="225"/>
      <c r="D38" s="226"/>
      <c r="E38" s="226"/>
      <c r="F38" s="226"/>
      <c r="G38" s="226"/>
      <c r="H38" s="226"/>
      <c r="I38" s="227"/>
      <c r="J38" s="197">
        <f>J20</f>
        <v>43869</v>
      </c>
      <c r="K38" s="198"/>
      <c r="L38" s="198"/>
      <c r="M38" s="198"/>
      <c r="N38" s="198"/>
      <c r="O38" s="198"/>
      <c r="P38" s="198"/>
      <c r="Q38" s="199"/>
      <c r="R38" s="197">
        <f>R20</f>
        <v>43870</v>
      </c>
      <c r="S38" s="198"/>
      <c r="T38" s="198"/>
      <c r="U38" s="198"/>
      <c r="V38" s="198"/>
      <c r="W38" s="198"/>
      <c r="X38" s="198"/>
      <c r="Y38" s="199"/>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19"/>
      <c r="BG38" s="19"/>
      <c r="BH38" s="1"/>
      <c r="BI38" s="1"/>
      <c r="BJ38" s="1"/>
      <c r="BK38" s="8"/>
      <c r="BL38" s="10"/>
      <c r="BM38" s="1"/>
      <c r="BN38" s="1"/>
      <c r="BO38" s="1"/>
      <c r="BP38" s="1"/>
      <c r="BQ38" s="1"/>
      <c r="BR38" s="148"/>
      <c r="CE38" s="23"/>
    </row>
    <row r="39" spans="1:83" ht="18.75">
      <c r="A39" s="147"/>
      <c r="B39" s="1"/>
      <c r="C39" s="228"/>
      <c r="D39" s="229"/>
      <c r="E39" s="229"/>
      <c r="F39" s="229"/>
      <c r="G39" s="229"/>
      <c r="H39" s="229"/>
      <c r="I39" s="230"/>
      <c r="J39" s="209">
        <f>J38</f>
        <v>43869</v>
      </c>
      <c r="K39" s="210"/>
      <c r="L39" s="210"/>
      <c r="M39" s="210"/>
      <c r="N39" s="210"/>
      <c r="O39" s="210"/>
      <c r="P39" s="210"/>
      <c r="Q39" s="211"/>
      <c r="R39" s="209">
        <f t="shared" ref="R39" si="1">R38</f>
        <v>43870</v>
      </c>
      <c r="S39" s="210"/>
      <c r="T39" s="210"/>
      <c r="U39" s="210"/>
      <c r="V39" s="210"/>
      <c r="W39" s="210"/>
      <c r="X39" s="210"/>
      <c r="Y39" s="211"/>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21"/>
      <c r="BG39" s="21"/>
      <c r="BQ39" s="1"/>
      <c r="BR39" s="148"/>
      <c r="BU39" s="78">
        <v>43687</v>
      </c>
      <c r="BV39" s="283">
        <v>43688</v>
      </c>
      <c r="BW39" s="283"/>
      <c r="BX39" s="283">
        <v>43689</v>
      </c>
      <c r="BY39" s="283"/>
      <c r="BZ39" s="283">
        <v>43690</v>
      </c>
      <c r="CA39" s="283"/>
      <c r="CB39" s="283">
        <v>43691</v>
      </c>
      <c r="CC39" s="283"/>
      <c r="CD39" s="78">
        <v>43692</v>
      </c>
    </row>
    <row r="40" spans="1:83" ht="25.5" customHeight="1" thickBot="1">
      <c r="A40" s="147"/>
      <c r="B40" s="1"/>
      <c r="C40" s="231"/>
      <c r="D40" s="232"/>
      <c r="E40" s="232"/>
      <c r="F40" s="232"/>
      <c r="G40" s="232"/>
      <c r="H40" s="232"/>
      <c r="I40" s="233"/>
      <c r="J40" s="288" t="s">
        <v>31</v>
      </c>
      <c r="K40" s="181"/>
      <c r="L40" s="181"/>
      <c r="M40" s="181"/>
      <c r="N40" s="178" t="s">
        <v>32</v>
      </c>
      <c r="O40" s="178"/>
      <c r="P40" s="178"/>
      <c r="Q40" s="179"/>
      <c r="R40" s="180" t="s">
        <v>31</v>
      </c>
      <c r="S40" s="178"/>
      <c r="T40" s="178"/>
      <c r="U40" s="178"/>
      <c r="V40" s="181" t="s">
        <v>32</v>
      </c>
      <c r="W40" s="181"/>
      <c r="X40" s="181"/>
      <c r="Y40" s="182"/>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20"/>
      <c r="BG40" s="20"/>
      <c r="BH40" s="238" t="s">
        <v>28</v>
      </c>
      <c r="BI40" s="238"/>
      <c r="BJ40" s="238"/>
      <c r="BK40" s="238"/>
      <c r="BL40" s="238"/>
      <c r="BM40" s="238"/>
      <c r="BN40" s="238"/>
      <c r="BO40" s="238"/>
      <c r="BP40" s="238"/>
      <c r="BQ40" s="1"/>
      <c r="BR40" s="148"/>
      <c r="BU40" s="79" t="s">
        <v>86</v>
      </c>
      <c r="BV40" s="79" t="s">
        <v>87</v>
      </c>
      <c r="BW40" s="79" t="s">
        <v>86</v>
      </c>
      <c r="BX40" s="79" t="s">
        <v>87</v>
      </c>
      <c r="BY40" s="79" t="s">
        <v>86</v>
      </c>
      <c r="BZ40" s="79" t="s">
        <v>87</v>
      </c>
      <c r="CA40" s="79" t="s">
        <v>86</v>
      </c>
      <c r="CB40" s="79" t="s">
        <v>87</v>
      </c>
      <c r="CC40" s="79" t="s">
        <v>86</v>
      </c>
      <c r="CD40" s="79" t="s">
        <v>87</v>
      </c>
    </row>
    <row r="41" spans="1:83" ht="25.5" customHeight="1" thickTop="1">
      <c r="A41" s="147"/>
      <c r="B41" s="1"/>
      <c r="C41" s="191" t="s">
        <v>29</v>
      </c>
      <c r="D41" s="192"/>
      <c r="E41" s="192"/>
      <c r="F41" s="192"/>
      <c r="G41" s="192"/>
      <c r="H41" s="192"/>
      <c r="I41" s="192"/>
      <c r="J41" s="285" t="s">
        <v>0</v>
      </c>
      <c r="K41" s="286"/>
      <c r="L41" s="286"/>
      <c r="M41" s="286"/>
      <c r="N41" s="240"/>
      <c r="O41" s="240"/>
      <c r="P41" s="240"/>
      <c r="Q41" s="287"/>
      <c r="R41" s="239"/>
      <c r="S41" s="240"/>
      <c r="T41" s="240"/>
      <c r="U41" s="240"/>
      <c r="V41" s="241"/>
      <c r="W41" s="241"/>
      <c r="X41" s="241"/>
      <c r="Y41" s="242"/>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7"/>
      <c r="BC41" s="237"/>
      <c r="BD41" s="237"/>
      <c r="BE41" s="237"/>
      <c r="BF41" s="25"/>
      <c r="BG41" s="25"/>
      <c r="BH41" s="235">
        <f>IF(SUM(N41:BA41)&lt;=0,0,(SUM(N41,V41,AD41,AL41,AT41)*-800)+(SUM(R41,Z41,AH41,AP41,AX41)*-400))</f>
        <v>0</v>
      </c>
      <c r="BI41" s="235"/>
      <c r="BJ41" s="235"/>
      <c r="BK41" s="235"/>
      <c r="BL41" s="235"/>
      <c r="BM41" s="235"/>
      <c r="BN41" s="235"/>
      <c r="BO41" s="235"/>
      <c r="BP41" s="235"/>
      <c r="BQ41" s="1"/>
      <c r="BR41" s="148"/>
      <c r="BT41" s="80" t="s">
        <v>88</v>
      </c>
      <c r="BU41" s="81">
        <f>J33-N41</f>
        <v>0</v>
      </c>
      <c r="BV41" s="81">
        <f>J33-R41</f>
        <v>0</v>
      </c>
      <c r="BW41" s="81">
        <f>R33-V41</f>
        <v>0</v>
      </c>
      <c r="BX41" s="81">
        <f>R33-Z41</f>
        <v>0</v>
      </c>
      <c r="BY41" s="81">
        <f>Z33-AD41</f>
        <v>0</v>
      </c>
      <c r="BZ41" s="81">
        <f>Z33-AH41</f>
        <v>0</v>
      </c>
      <c r="CA41" s="81">
        <f>AH33-AL41</f>
        <v>0</v>
      </c>
      <c r="CB41" s="81">
        <f>AH33-AP41</f>
        <v>0</v>
      </c>
      <c r="CC41" s="81">
        <f>AP33-AT41</f>
        <v>0</v>
      </c>
      <c r="CD41" s="81">
        <f>AP33-AX41</f>
        <v>0</v>
      </c>
    </row>
    <row r="42" spans="1:83" ht="21" customHeight="1">
      <c r="A42" s="147"/>
      <c r="B42" s="1"/>
      <c r="C42" s="34"/>
      <c r="D42" s="7"/>
      <c r="E42" s="7"/>
      <c r="F42" s="7"/>
      <c r="G42" s="7"/>
      <c r="H42" s="7"/>
      <c r="I42" s="7"/>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5"/>
      <c r="BG42" s="25"/>
      <c r="BH42" s="33"/>
      <c r="BI42" s="33"/>
      <c r="BJ42" s="33"/>
      <c r="BK42" s="33"/>
      <c r="BL42" s="33"/>
      <c r="BM42" s="33"/>
      <c r="BN42" s="33"/>
      <c r="BO42" s="33"/>
      <c r="BP42" s="33"/>
      <c r="BQ42" s="1"/>
      <c r="BR42" s="148"/>
      <c r="BT42" s="80" t="s">
        <v>89</v>
      </c>
      <c r="BU42" s="56"/>
      <c r="BV42" s="56"/>
      <c r="BW42" s="56"/>
      <c r="BX42" s="56"/>
      <c r="BY42" s="56"/>
      <c r="BZ42" s="56"/>
      <c r="CA42" s="56"/>
      <c r="CB42" s="56"/>
      <c r="CC42" s="56"/>
      <c r="CD42" s="56"/>
    </row>
    <row r="43" spans="1:83" ht="21" customHeight="1">
      <c r="A43" s="147"/>
      <c r="B43" s="1"/>
      <c r="C43" s="16" t="s">
        <v>154</v>
      </c>
      <c r="D43" s="7"/>
      <c r="E43" s="7"/>
      <c r="F43" s="7"/>
      <c r="G43" s="7"/>
      <c r="H43" s="7"/>
      <c r="I43" s="7"/>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5"/>
      <c r="BG43" s="25"/>
      <c r="BH43" s="33"/>
      <c r="BI43" s="33"/>
      <c r="BJ43" s="33"/>
      <c r="BK43" s="33"/>
      <c r="BL43" s="33"/>
      <c r="BM43" s="33"/>
      <c r="BN43" s="33"/>
      <c r="BO43" s="33"/>
      <c r="BP43" s="33"/>
      <c r="BQ43" s="1"/>
      <c r="BR43" s="148"/>
      <c r="BT43" s="80" t="s">
        <v>90</v>
      </c>
      <c r="BU43" s="79" t="str">
        <f t="shared" ref="BU43:CD43" si="2">IF(BU42="","",VLOOKUP(BU42,$BZ$49:$CB$53,2,TRUE))</f>
        <v/>
      </c>
      <c r="BV43" s="79" t="str">
        <f t="shared" si="2"/>
        <v/>
      </c>
      <c r="BW43" s="79" t="str">
        <f t="shared" si="2"/>
        <v/>
      </c>
      <c r="BX43" s="79" t="str">
        <f t="shared" si="2"/>
        <v/>
      </c>
      <c r="BY43" s="79" t="str">
        <f t="shared" si="2"/>
        <v/>
      </c>
      <c r="BZ43" s="79" t="str">
        <f t="shared" si="2"/>
        <v/>
      </c>
      <c r="CA43" s="79" t="str">
        <f t="shared" si="2"/>
        <v/>
      </c>
      <c r="CB43" s="79" t="str">
        <f t="shared" si="2"/>
        <v/>
      </c>
      <c r="CC43" s="79" t="str">
        <f t="shared" si="2"/>
        <v/>
      </c>
      <c r="CD43" s="79" t="str">
        <f t="shared" si="2"/>
        <v/>
      </c>
    </row>
    <row r="44" spans="1:83" ht="21" customHeight="1">
      <c r="A44" s="147"/>
      <c r="B44" s="1"/>
      <c r="C44" s="16" t="s">
        <v>153</v>
      </c>
      <c r="D44" s="7"/>
      <c r="E44" s="7"/>
      <c r="F44" s="7"/>
      <c r="G44" s="7"/>
      <c r="H44" s="7"/>
      <c r="I44" s="7"/>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5"/>
      <c r="BG44" s="25"/>
      <c r="BH44" s="33"/>
      <c r="BI44" s="33"/>
      <c r="BJ44" s="33"/>
      <c r="BK44" s="33"/>
      <c r="BL44" s="33"/>
      <c r="BM44" s="33"/>
      <c r="BN44" s="33"/>
      <c r="BO44" s="33"/>
      <c r="BP44" s="33"/>
      <c r="BQ44" s="1"/>
      <c r="BR44" s="148"/>
    </row>
    <row r="45" spans="1:83" ht="21" customHeight="1">
      <c r="A45" s="147"/>
      <c r="B45" s="1"/>
      <c r="C45" s="16"/>
      <c r="D45" s="7"/>
      <c r="E45" s="7"/>
      <c r="F45" s="7"/>
      <c r="G45" s="7"/>
      <c r="H45" s="113" t="s">
        <v>221</v>
      </c>
      <c r="I45" s="7"/>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5"/>
      <c r="BG45" s="25"/>
      <c r="BH45" s="33"/>
      <c r="BI45" s="33"/>
      <c r="BJ45" s="33"/>
      <c r="BK45" s="33"/>
      <c r="BL45" s="33"/>
      <c r="BM45" s="33"/>
      <c r="BN45" s="33"/>
      <c r="BO45" s="33"/>
      <c r="BP45" s="33"/>
      <c r="BQ45" s="1"/>
      <c r="BR45" s="148"/>
    </row>
    <row r="46" spans="1:83" ht="21" customHeight="1">
      <c r="A46" s="147"/>
      <c r="B46" s="1"/>
      <c r="C46" s="16"/>
      <c r="D46" s="7"/>
      <c r="E46" s="7"/>
      <c r="F46" s="7"/>
      <c r="G46" s="7"/>
      <c r="H46" s="120" t="s">
        <v>255</v>
      </c>
      <c r="I46" s="7"/>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5"/>
      <c r="BG46" s="25"/>
      <c r="BH46" s="33"/>
      <c r="BI46" s="33"/>
      <c r="BJ46" s="33"/>
      <c r="BK46" s="33"/>
      <c r="BL46" s="33"/>
      <c r="BM46" s="33"/>
      <c r="BN46" s="33"/>
      <c r="BO46" s="33"/>
      <c r="BP46" s="33"/>
      <c r="BQ46" s="1"/>
      <c r="BR46" s="148"/>
    </row>
    <row r="47" spans="1:83" ht="21" customHeight="1">
      <c r="A47" s="147"/>
      <c r="B47" s="8"/>
      <c r="C47" s="8"/>
      <c r="D47" s="1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148"/>
    </row>
    <row r="48" spans="1:83" ht="14.25" customHeight="1">
      <c r="A48" s="147"/>
      <c r="B48" s="147"/>
      <c r="C48" s="147"/>
      <c r="D48" s="147"/>
      <c r="E48" s="147"/>
      <c r="F48" s="147"/>
      <c r="G48" s="147"/>
      <c r="H48" s="147"/>
      <c r="I48" s="147"/>
      <c r="J48" s="147"/>
      <c r="K48" s="147"/>
      <c r="L48" s="147"/>
      <c r="M48" s="147"/>
      <c r="N48" s="147"/>
      <c r="O48" s="147"/>
      <c r="P48" s="147"/>
      <c r="Q48" s="147"/>
      <c r="R48" s="147"/>
      <c r="S48" s="147"/>
      <c r="T48" s="147"/>
      <c r="U48" s="234" t="s">
        <v>30</v>
      </c>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147"/>
      <c r="AZ48" s="147"/>
      <c r="BA48" s="147"/>
      <c r="BB48" s="147"/>
      <c r="BC48" s="147"/>
      <c r="BD48" s="147"/>
      <c r="BE48" s="147"/>
      <c r="BF48" s="147"/>
      <c r="BG48" s="147"/>
      <c r="BH48" s="147"/>
      <c r="BI48" s="147"/>
      <c r="BJ48" s="147"/>
      <c r="BK48" s="147"/>
      <c r="BL48" s="147"/>
      <c r="BM48" s="147"/>
      <c r="BN48" s="147"/>
      <c r="BO48" s="147"/>
      <c r="BP48" s="147"/>
      <c r="BQ48" s="147"/>
      <c r="BR48" s="148"/>
      <c r="BT48" s="75" t="s">
        <v>78</v>
      </c>
      <c r="BU48" s="76"/>
      <c r="BV48" s="77"/>
      <c r="BW48" s="75" t="s">
        <v>77</v>
      </c>
      <c r="BX48" s="76"/>
      <c r="BY48" s="77"/>
      <c r="BZ48" s="75" t="s">
        <v>96</v>
      </c>
      <c r="CA48" s="76"/>
      <c r="CB48" s="77"/>
    </row>
    <row r="49" spans="3:80">
      <c r="BT49" s="46">
        <v>1</v>
      </c>
      <c r="BU49" s="71" t="s">
        <v>81</v>
      </c>
      <c r="BV49" s="72"/>
      <c r="BW49" s="47">
        <v>1</v>
      </c>
      <c r="BX49" s="73" t="s">
        <v>70</v>
      </c>
      <c r="BY49" s="72"/>
      <c r="BZ49" s="70">
        <v>1</v>
      </c>
      <c r="CA49" s="71" t="s">
        <v>95</v>
      </c>
      <c r="CB49" s="72"/>
    </row>
    <row r="50" spans="3:80">
      <c r="BT50" s="46">
        <v>2</v>
      </c>
      <c r="BU50" s="71" t="s">
        <v>45</v>
      </c>
      <c r="BV50" s="72"/>
      <c r="BW50" s="47">
        <v>2</v>
      </c>
      <c r="BX50" s="74" t="s">
        <v>59</v>
      </c>
      <c r="BY50" s="72"/>
      <c r="BZ50" s="70">
        <v>2</v>
      </c>
      <c r="CA50" s="71" t="s">
        <v>92</v>
      </c>
      <c r="CB50" s="72"/>
    </row>
    <row r="51" spans="3:80">
      <c r="BT51" s="46">
        <v>3</v>
      </c>
      <c r="BU51" s="71" t="s">
        <v>76</v>
      </c>
      <c r="BV51" s="72"/>
      <c r="BW51" s="47">
        <v>3</v>
      </c>
      <c r="BX51" s="73" t="s">
        <v>60</v>
      </c>
      <c r="BY51" s="72"/>
      <c r="BZ51" s="70">
        <v>3</v>
      </c>
      <c r="CA51" s="71" t="s">
        <v>91</v>
      </c>
      <c r="CB51" s="72"/>
    </row>
    <row r="52" spans="3:80">
      <c r="BT52" s="46">
        <v>4</v>
      </c>
      <c r="BU52" s="71" t="s">
        <v>74</v>
      </c>
      <c r="BV52" s="72"/>
      <c r="BW52" s="47">
        <v>4</v>
      </c>
      <c r="BX52" s="73" t="s">
        <v>61</v>
      </c>
      <c r="BY52" s="72"/>
      <c r="BZ52" s="70">
        <v>4</v>
      </c>
      <c r="CA52" s="71" t="s">
        <v>93</v>
      </c>
      <c r="CB52" s="72"/>
    </row>
    <row r="53" spans="3:80">
      <c r="BT53" s="46">
        <v>5</v>
      </c>
      <c r="BU53" s="71" t="s">
        <v>75</v>
      </c>
      <c r="BV53" s="72"/>
      <c r="BW53" s="47">
        <v>5</v>
      </c>
      <c r="BX53" s="73" t="s">
        <v>62</v>
      </c>
      <c r="BY53" s="72"/>
      <c r="BZ53" s="70">
        <v>5</v>
      </c>
      <c r="CA53" s="71" t="s">
        <v>94</v>
      </c>
      <c r="CB53" s="72"/>
    </row>
    <row r="54" spans="3:80">
      <c r="C54" s="49"/>
      <c r="D54" s="49"/>
      <c r="E54" s="49"/>
      <c r="F54" s="49"/>
      <c r="G54" s="49"/>
      <c r="H54" s="49"/>
      <c r="I54" s="49"/>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T54" s="46">
        <v>6</v>
      </c>
      <c r="BU54" s="71" t="s">
        <v>73</v>
      </c>
      <c r="BV54" s="72"/>
      <c r="BW54" s="47">
        <v>6</v>
      </c>
      <c r="BX54" s="73" t="s">
        <v>63</v>
      </c>
      <c r="BY54" s="72"/>
    </row>
    <row r="55" spans="3:80">
      <c r="C55" s="49"/>
      <c r="D55" s="49"/>
      <c r="E55" s="49"/>
      <c r="F55" s="49"/>
      <c r="G55" s="49"/>
      <c r="H55" s="49"/>
      <c r="I55" s="49"/>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W55" s="47">
        <v>7</v>
      </c>
      <c r="BX55" s="73" t="s">
        <v>64</v>
      </c>
      <c r="BY55" s="72"/>
    </row>
    <row r="56" spans="3:80">
      <c r="C56" s="49"/>
      <c r="D56" s="49"/>
      <c r="E56" s="49"/>
      <c r="F56" s="49"/>
      <c r="G56" s="49"/>
      <c r="H56" s="49"/>
      <c r="I56" s="49"/>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W56" s="47">
        <v>8</v>
      </c>
      <c r="BX56" s="73" t="s">
        <v>65</v>
      </c>
      <c r="BY56" s="72"/>
    </row>
    <row r="57" spans="3:80" ht="12.75" customHeight="1">
      <c r="C57" s="51"/>
      <c r="D57" s="49"/>
      <c r="E57" s="49"/>
      <c r="F57" s="49"/>
      <c r="G57" s="49"/>
      <c r="H57" s="49"/>
      <c r="I57" s="49"/>
      <c r="J57" s="52"/>
      <c r="K57" s="52"/>
      <c r="L57" s="52"/>
      <c r="M57" s="52"/>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2"/>
      <c r="BC57" s="52"/>
      <c r="BD57" s="52"/>
      <c r="BE57" s="52"/>
      <c r="BW57" s="47">
        <v>9</v>
      </c>
      <c r="BX57" s="73" t="s">
        <v>66</v>
      </c>
      <c r="BY57" s="72"/>
    </row>
    <row r="58" spans="3:80">
      <c r="BW58" s="47">
        <v>10</v>
      </c>
      <c r="BX58" s="73" t="s">
        <v>67</v>
      </c>
      <c r="BY58" s="72"/>
    </row>
    <row r="59" spans="3:80">
      <c r="BW59" s="47">
        <v>11</v>
      </c>
      <c r="BX59" s="73" t="s">
        <v>68</v>
      </c>
      <c r="BY59" s="72"/>
    </row>
    <row r="60" spans="3:80">
      <c r="BW60" s="47">
        <v>12</v>
      </c>
      <c r="BX60" s="73" t="s">
        <v>69</v>
      </c>
      <c r="BY60" s="72"/>
    </row>
  </sheetData>
  <sheetProtection selectLockedCells="1"/>
  <mergeCells count="230">
    <mergeCell ref="C41:I41"/>
    <mergeCell ref="AL40:AO40"/>
    <mergeCell ref="AP40:AS40"/>
    <mergeCell ref="AT40:AW40"/>
    <mergeCell ref="BV39:BW39"/>
    <mergeCell ref="BX39:BY39"/>
    <mergeCell ref="BZ39:CA39"/>
    <mergeCell ref="CB39:CC39"/>
    <mergeCell ref="CB33:CC33"/>
    <mergeCell ref="CB34:CC34"/>
    <mergeCell ref="CB35:CC35"/>
    <mergeCell ref="BV33:BW33"/>
    <mergeCell ref="BX33:BY33"/>
    <mergeCell ref="BZ33:CA33"/>
    <mergeCell ref="BV34:BW34"/>
    <mergeCell ref="BV35:BW35"/>
    <mergeCell ref="BX34:BY34"/>
    <mergeCell ref="BX35:BY35"/>
    <mergeCell ref="BZ34:CA34"/>
    <mergeCell ref="BZ35:CA35"/>
    <mergeCell ref="C38:I40"/>
    <mergeCell ref="J41:M41"/>
    <mergeCell ref="N41:Q41"/>
    <mergeCell ref="J40:M40"/>
    <mergeCell ref="R7:AH7"/>
    <mergeCell ref="AI7:AY7"/>
    <mergeCell ref="AZ7:BP7"/>
    <mergeCell ref="B2:BQ2"/>
    <mergeCell ref="C4:I4"/>
    <mergeCell ref="C6:I6"/>
    <mergeCell ref="J6:Q6"/>
    <mergeCell ref="R6:AH6"/>
    <mergeCell ref="AI6:AY6"/>
    <mergeCell ref="AZ6:BP6"/>
    <mergeCell ref="M4:BP4"/>
    <mergeCell ref="J4:L4"/>
    <mergeCell ref="C7:I7"/>
    <mergeCell ref="J7:Q7"/>
    <mergeCell ref="BF23:BN23"/>
    <mergeCell ref="C23:I23"/>
    <mergeCell ref="C22:I22"/>
    <mergeCell ref="C20:I21"/>
    <mergeCell ref="C13:L13"/>
    <mergeCell ref="C14:L14"/>
    <mergeCell ref="C15:L15"/>
    <mergeCell ref="J20:Q20"/>
    <mergeCell ref="J21:Q21"/>
    <mergeCell ref="J22:Q22"/>
    <mergeCell ref="J23:Q23"/>
    <mergeCell ref="R20:Y20"/>
    <mergeCell ref="Z20:AG20"/>
    <mergeCell ref="AH20:AO20"/>
    <mergeCell ref="AP20:AW20"/>
    <mergeCell ref="AX20:BE20"/>
    <mergeCell ref="R21:Y21"/>
    <mergeCell ref="Z21:AG21"/>
    <mergeCell ref="AH21:AO21"/>
    <mergeCell ref="AP23:AW23"/>
    <mergeCell ref="AX23:BE23"/>
    <mergeCell ref="AX22:BE22"/>
    <mergeCell ref="Z22:AG22"/>
    <mergeCell ref="AH22:AO22"/>
    <mergeCell ref="BF26:BN26"/>
    <mergeCell ref="AP25:AW25"/>
    <mergeCell ref="AX25:BE25"/>
    <mergeCell ref="BF25:BN25"/>
    <mergeCell ref="C25:I25"/>
    <mergeCell ref="J24:Q24"/>
    <mergeCell ref="J25:Q25"/>
    <mergeCell ref="R27:Y27"/>
    <mergeCell ref="Z27:AG27"/>
    <mergeCell ref="AH27:AO27"/>
    <mergeCell ref="AP27:AW27"/>
    <mergeCell ref="BF24:BN24"/>
    <mergeCell ref="C24:I24"/>
    <mergeCell ref="AP24:AW24"/>
    <mergeCell ref="AX24:BE24"/>
    <mergeCell ref="AH24:AO24"/>
    <mergeCell ref="BH35:BP35"/>
    <mergeCell ref="Z32:AC32"/>
    <mergeCell ref="AD32:AG32"/>
    <mergeCell ref="AH32:AK32"/>
    <mergeCell ref="AL32:AO32"/>
    <mergeCell ref="R31:U31"/>
    <mergeCell ref="V31:Y31"/>
    <mergeCell ref="Z31:AC31"/>
    <mergeCell ref="AD31:AG31"/>
    <mergeCell ref="AH31:AK31"/>
    <mergeCell ref="AL31:AO31"/>
    <mergeCell ref="BH33:BP33"/>
    <mergeCell ref="BH32:BP32"/>
    <mergeCell ref="AP32:AS32"/>
    <mergeCell ref="U48:AX48"/>
    <mergeCell ref="BH41:BP41"/>
    <mergeCell ref="AT41:AW41"/>
    <mergeCell ref="AX41:BA41"/>
    <mergeCell ref="BB41:BE41"/>
    <mergeCell ref="BH40:BP40"/>
    <mergeCell ref="AP30:AS30"/>
    <mergeCell ref="AT30:AW30"/>
    <mergeCell ref="BB40:BE40"/>
    <mergeCell ref="R41:U41"/>
    <mergeCell ref="V41:Y41"/>
    <mergeCell ref="Z41:AC41"/>
    <mergeCell ref="AD41:AG41"/>
    <mergeCell ref="AH41:AK41"/>
    <mergeCell ref="AL41:AO41"/>
    <mergeCell ref="AP41:AS41"/>
    <mergeCell ref="R35:Y35"/>
    <mergeCell ref="Z35:AG35"/>
    <mergeCell ref="AH35:AO35"/>
    <mergeCell ref="AP35:AW35"/>
    <mergeCell ref="AT32:AW32"/>
    <mergeCell ref="AP31:AS31"/>
    <mergeCell ref="AT31:AW31"/>
    <mergeCell ref="BH36:BP36"/>
    <mergeCell ref="C31:I31"/>
    <mergeCell ref="J31:M31"/>
    <mergeCell ref="J32:M32"/>
    <mergeCell ref="C27:I29"/>
    <mergeCell ref="R28:Y28"/>
    <mergeCell ref="Z28:AG28"/>
    <mergeCell ref="AH28:AO28"/>
    <mergeCell ref="AP28:AW28"/>
    <mergeCell ref="J30:M30"/>
    <mergeCell ref="AP29:AS29"/>
    <mergeCell ref="AT29:AW29"/>
    <mergeCell ref="R30:U30"/>
    <mergeCell ref="V30:Y30"/>
    <mergeCell ref="N30:Q30"/>
    <mergeCell ref="J39:Q39"/>
    <mergeCell ref="R39:Y39"/>
    <mergeCell ref="Z39:AG39"/>
    <mergeCell ref="AH39:AO39"/>
    <mergeCell ref="N31:Q31"/>
    <mergeCell ref="N32:Q32"/>
    <mergeCell ref="J27:Q27"/>
    <mergeCell ref="J28:Q28"/>
    <mergeCell ref="J29:M29"/>
    <mergeCell ref="N29:Q29"/>
    <mergeCell ref="C36:AW36"/>
    <mergeCell ref="C35:I35"/>
    <mergeCell ref="AP39:AW39"/>
    <mergeCell ref="R32:U32"/>
    <mergeCell ref="V32:Y32"/>
    <mergeCell ref="C34:I34"/>
    <mergeCell ref="C30:I30"/>
    <mergeCell ref="Z34:AG34"/>
    <mergeCell ref="AD30:AG30"/>
    <mergeCell ref="AH34:AO34"/>
    <mergeCell ref="AP34:AW34"/>
    <mergeCell ref="AL29:AO29"/>
    <mergeCell ref="C32:I32"/>
    <mergeCell ref="AX39:BE39"/>
    <mergeCell ref="J38:Q38"/>
    <mergeCell ref="R38:Y38"/>
    <mergeCell ref="Z38:AG38"/>
    <mergeCell ref="AH38:AO38"/>
    <mergeCell ref="AP38:AW38"/>
    <mergeCell ref="AX38:BE38"/>
    <mergeCell ref="C10:I10"/>
    <mergeCell ref="J10:X10"/>
    <mergeCell ref="Y10:AE10"/>
    <mergeCell ref="AF10:AT10"/>
    <mergeCell ref="AU10:BA10"/>
    <mergeCell ref="P15:BP15"/>
    <mergeCell ref="P16:BP16"/>
    <mergeCell ref="C17:L17"/>
    <mergeCell ref="M17:O17"/>
    <mergeCell ref="P17:BP17"/>
    <mergeCell ref="T19:W19"/>
    <mergeCell ref="T26:W26"/>
    <mergeCell ref="AP33:AW33"/>
    <mergeCell ref="J34:Q34"/>
    <mergeCell ref="J35:Q35"/>
    <mergeCell ref="R34:Y34"/>
    <mergeCell ref="AP22:AW22"/>
    <mergeCell ref="N40:Q40"/>
    <mergeCell ref="R40:U40"/>
    <mergeCell ref="V40:Y40"/>
    <mergeCell ref="Z40:AC40"/>
    <mergeCell ref="AD40:AG40"/>
    <mergeCell ref="AX40:BA40"/>
    <mergeCell ref="AH40:AK40"/>
    <mergeCell ref="C16:L16"/>
    <mergeCell ref="M13:O13"/>
    <mergeCell ref="M14:O14"/>
    <mergeCell ref="M15:O15"/>
    <mergeCell ref="M16:O16"/>
    <mergeCell ref="J33:Q33"/>
    <mergeCell ref="R33:Y33"/>
    <mergeCell ref="Z33:AG33"/>
    <mergeCell ref="AH33:AO33"/>
    <mergeCell ref="C33:I33"/>
    <mergeCell ref="R23:Y23"/>
    <mergeCell ref="Z23:AG23"/>
    <mergeCell ref="AH23:AO23"/>
    <mergeCell ref="R24:Y24"/>
    <mergeCell ref="Z24:AG24"/>
    <mergeCell ref="P13:BP13"/>
    <mergeCell ref="P14:BP14"/>
    <mergeCell ref="AI8:AM8"/>
    <mergeCell ref="AN8:BP8"/>
    <mergeCell ref="F8:R8"/>
    <mergeCell ref="S8:U8"/>
    <mergeCell ref="V8:AH8"/>
    <mergeCell ref="C12:O12"/>
    <mergeCell ref="P12:BP12"/>
    <mergeCell ref="C8:E8"/>
    <mergeCell ref="BB10:BP10"/>
    <mergeCell ref="C11:I11"/>
    <mergeCell ref="J11:X11"/>
    <mergeCell ref="Y11:AE11"/>
    <mergeCell ref="AF11:AT11"/>
    <mergeCell ref="AU11:BA11"/>
    <mergeCell ref="BB11:BP11"/>
    <mergeCell ref="R22:Y22"/>
    <mergeCell ref="AP21:AW21"/>
    <mergeCell ref="AX21:BE21"/>
    <mergeCell ref="Z30:AC30"/>
    <mergeCell ref="AH30:AK30"/>
    <mergeCell ref="AL30:AO30"/>
    <mergeCell ref="R29:U29"/>
    <mergeCell ref="V29:Y29"/>
    <mergeCell ref="Z29:AC29"/>
    <mergeCell ref="AD29:AG29"/>
    <mergeCell ref="AH29:AK29"/>
    <mergeCell ref="R25:Y25"/>
    <mergeCell ref="Z25:AG25"/>
    <mergeCell ref="AH25:AO25"/>
  </mergeCells>
  <phoneticPr fontId="3"/>
  <dataValidations count="1">
    <dataValidation type="list" showInputMessage="1" showErrorMessage="1" sqref="M13:O17">
      <formula1>$BT$13:$BT$14</formula1>
    </dataValidation>
  </dataValidations>
  <pageMargins left="0.63" right="0.36" top="0.43" bottom="0.39" header="0.3" footer="0.3"/>
  <pageSetup paperSize="9" scale="8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O32"/>
  <sheetViews>
    <sheetView showGridLines="0" zoomScale="90" zoomScaleNormal="90" workbookViewId="0">
      <selection activeCell="A32" sqref="A3:A32"/>
    </sheetView>
  </sheetViews>
  <sheetFormatPr defaultRowHeight="13.5"/>
  <cols>
    <col min="1" max="2" width="1.5" style="1" customWidth="1"/>
    <col min="3" max="3" width="2.875" style="1" customWidth="1"/>
    <col min="4" max="4" width="19.625" style="1" customWidth="1"/>
    <col min="5" max="5" width="2.875" style="1" customWidth="1"/>
    <col min="6" max="6" width="19.625" style="1" customWidth="1"/>
    <col min="7" max="7" width="2.875" style="1" customWidth="1"/>
    <col min="8" max="8" width="19.625" style="1" customWidth="1"/>
    <col min="9" max="9" width="2.875" style="1" customWidth="1"/>
    <col min="10" max="10" width="19.625" style="1" customWidth="1"/>
    <col min="11" max="12" width="1.5" style="1" customWidth="1"/>
    <col min="13" max="13" width="4.75" style="1" customWidth="1"/>
    <col min="14" max="14" width="4.25" style="1" customWidth="1"/>
    <col min="15" max="15" width="45.75" style="1" bestFit="1" customWidth="1"/>
    <col min="16" max="16384" width="9" style="1"/>
  </cols>
  <sheetData>
    <row r="1" spans="1:15">
      <c r="B1" s="2"/>
    </row>
    <row r="2" spans="1:15" ht="27" customHeight="1">
      <c r="A2" s="147"/>
      <c r="B2" s="268" t="str">
        <f>大会要項!C1&amp;"　選手名簿"</f>
        <v>エスペウィンターカップU12　選手名簿</v>
      </c>
      <c r="C2" s="268"/>
      <c r="D2" s="268"/>
      <c r="E2" s="268"/>
      <c r="F2" s="268"/>
      <c r="G2" s="268"/>
      <c r="H2" s="268"/>
      <c r="I2" s="268"/>
      <c r="J2" s="268"/>
      <c r="K2" s="149"/>
      <c r="L2" s="148"/>
    </row>
    <row r="3" spans="1:15" ht="12" customHeight="1">
      <c r="A3" s="147"/>
      <c r="C3" s="103"/>
      <c r="D3" s="103"/>
      <c r="E3" s="103"/>
      <c r="F3" s="103"/>
      <c r="G3" s="103"/>
      <c r="H3" s="103"/>
      <c r="I3" s="103"/>
      <c r="J3" s="103"/>
      <c r="L3" s="148"/>
    </row>
    <row r="4" spans="1:15" ht="30" customHeight="1">
      <c r="A4" s="147"/>
      <c r="C4" s="290" t="s">
        <v>1</v>
      </c>
      <c r="D4" s="291"/>
      <c r="E4" s="294" t="str">
        <f>IF('申込書①（参加・公民館）'!M4="","",'申込書①（参加・公民館）'!M4)</f>
        <v/>
      </c>
      <c r="F4" s="295"/>
      <c r="G4" s="295"/>
      <c r="H4" s="295"/>
      <c r="I4" s="295"/>
      <c r="J4" s="296"/>
      <c r="L4" s="148"/>
    </row>
    <row r="5" spans="1:15" ht="30" customHeight="1">
      <c r="A5" s="147"/>
      <c r="C5" s="297" t="s">
        <v>146</v>
      </c>
      <c r="D5" s="298"/>
      <c r="E5" s="299" t="str">
        <f>IF('申込書①（参加・公民館）'!C7="",'申込書①（参加・公民館）'!C7&amp;"　"&amp;'申込書①（参加・公民館）'!J7&amp;'申込書①（参加・公民館）'!R7&amp;'申込書①（参加・公民館）'!AI7&amp;'申込書①（参加・公民館）'!AZ7,"〒"&amp;'申込書①（参加・公民館）'!C7&amp;"　"&amp;'申込書①（参加・公民館）'!J7&amp;'申込書①（参加・公民館）'!R7&amp;'申込書①（参加・公民館）'!AI7&amp;'申込書①（参加・公民館）'!AZ7)</f>
        <v>　</v>
      </c>
      <c r="F5" s="300"/>
      <c r="G5" s="300"/>
      <c r="H5" s="300"/>
      <c r="I5" s="300"/>
      <c r="J5" s="301"/>
      <c r="L5" s="148"/>
      <c r="O5" s="289" t="s">
        <v>147</v>
      </c>
    </row>
    <row r="6" spans="1:15" ht="30" customHeight="1">
      <c r="A6" s="147"/>
      <c r="C6" s="290" t="s">
        <v>148</v>
      </c>
      <c r="D6" s="291"/>
      <c r="E6" s="292" t="str">
        <f>IF('申込書①（参加・公民館）'!F8="","",'申込書①（参加・公民館）'!F8)</f>
        <v/>
      </c>
      <c r="F6" s="293"/>
      <c r="G6" s="290" t="s">
        <v>149</v>
      </c>
      <c r="H6" s="291"/>
      <c r="I6" s="292" t="str">
        <f>IF('申込書①（参加・公民館）'!AF10="","",'申込書①（参加・公民館）'!AF10)</f>
        <v/>
      </c>
      <c r="J6" s="293"/>
      <c r="L6" s="148"/>
      <c r="O6" s="289"/>
    </row>
    <row r="7" spans="1:15" ht="30" customHeight="1">
      <c r="A7" s="147"/>
      <c r="C7" s="290" t="s">
        <v>7</v>
      </c>
      <c r="D7" s="291"/>
      <c r="E7" s="292" t="str">
        <f>IF('申込書①（参加・公民館）'!J10="","",'申込書①（参加・公民館）'!J10)</f>
        <v/>
      </c>
      <c r="F7" s="293"/>
      <c r="G7" s="290" t="s">
        <v>150</v>
      </c>
      <c r="H7" s="291"/>
      <c r="I7" s="292" t="str">
        <f>IF('申込書①（参加・公民館）'!BB10="","",'申込書①（参加・公民館）'!BB10)</f>
        <v/>
      </c>
      <c r="J7" s="293"/>
      <c r="L7" s="148"/>
    </row>
    <row r="8" spans="1:15" ht="15" customHeight="1">
      <c r="A8" s="147"/>
      <c r="C8" s="8"/>
      <c r="D8" s="8"/>
      <c r="E8" s="8"/>
      <c r="F8" s="8"/>
      <c r="G8" s="8"/>
      <c r="H8" s="8"/>
      <c r="I8" s="8"/>
      <c r="J8" s="8"/>
      <c r="L8" s="148"/>
    </row>
    <row r="9" spans="1:15" ht="18.75">
      <c r="A9" s="147"/>
      <c r="B9" s="104"/>
      <c r="C9" s="105" t="s">
        <v>151</v>
      </c>
      <c r="D9" s="106" t="s">
        <v>152</v>
      </c>
      <c r="E9" s="105" t="s">
        <v>151</v>
      </c>
      <c r="F9" s="106" t="s">
        <v>152</v>
      </c>
      <c r="G9" s="105" t="s">
        <v>151</v>
      </c>
      <c r="H9" s="106" t="s">
        <v>152</v>
      </c>
      <c r="I9" s="105" t="s">
        <v>151</v>
      </c>
      <c r="J9" s="106" t="s">
        <v>152</v>
      </c>
      <c r="K9" s="8"/>
      <c r="L9" s="148"/>
    </row>
    <row r="10" spans="1:15" ht="30" customHeight="1">
      <c r="A10" s="147"/>
      <c r="B10" s="107"/>
      <c r="C10" s="108">
        <v>1</v>
      </c>
      <c r="D10" s="117"/>
      <c r="E10" s="108">
        <v>21</v>
      </c>
      <c r="F10" s="117"/>
      <c r="G10" s="108">
        <v>41</v>
      </c>
      <c r="H10" s="117"/>
      <c r="I10" s="108">
        <v>61</v>
      </c>
      <c r="J10" s="117"/>
      <c r="K10" s="8"/>
      <c r="L10" s="148"/>
    </row>
    <row r="11" spans="1:15" ht="30" customHeight="1">
      <c r="A11" s="147"/>
      <c r="B11" s="107"/>
      <c r="C11" s="109">
        <v>2</v>
      </c>
      <c r="D11" s="118"/>
      <c r="E11" s="109">
        <v>22</v>
      </c>
      <c r="F11" s="118"/>
      <c r="G11" s="109">
        <v>42</v>
      </c>
      <c r="H11" s="118"/>
      <c r="I11" s="109">
        <v>62</v>
      </c>
      <c r="J11" s="118"/>
      <c r="K11" s="8"/>
      <c r="L11" s="148"/>
    </row>
    <row r="12" spans="1:15" ht="30" customHeight="1">
      <c r="A12" s="147"/>
      <c r="B12" s="107"/>
      <c r="C12" s="109">
        <v>3</v>
      </c>
      <c r="D12" s="118"/>
      <c r="E12" s="109">
        <v>23</v>
      </c>
      <c r="F12" s="118"/>
      <c r="G12" s="109">
        <v>43</v>
      </c>
      <c r="H12" s="118"/>
      <c r="I12" s="109">
        <v>63</v>
      </c>
      <c r="J12" s="118"/>
      <c r="L12" s="148"/>
    </row>
    <row r="13" spans="1:15" ht="30" customHeight="1" thickBot="1">
      <c r="A13" s="147"/>
      <c r="B13" s="107"/>
      <c r="C13" s="109">
        <v>4</v>
      </c>
      <c r="D13" s="118"/>
      <c r="E13" s="109">
        <v>24</v>
      </c>
      <c r="F13" s="118"/>
      <c r="G13" s="109">
        <v>44</v>
      </c>
      <c r="H13" s="118"/>
      <c r="I13" s="109">
        <v>64</v>
      </c>
      <c r="J13" s="118"/>
      <c r="K13" s="11"/>
      <c r="L13" s="148"/>
    </row>
    <row r="14" spans="1:15" ht="30" customHeight="1" thickTop="1" thickBot="1">
      <c r="A14" s="147"/>
      <c r="B14" s="107"/>
      <c r="C14" s="109">
        <v>5</v>
      </c>
      <c r="D14" s="118"/>
      <c r="E14" s="109">
        <v>25</v>
      </c>
      <c r="F14" s="118"/>
      <c r="G14" s="109">
        <v>45</v>
      </c>
      <c r="H14" s="118"/>
      <c r="I14" s="109">
        <v>65</v>
      </c>
      <c r="J14" s="118"/>
      <c r="K14" s="11"/>
      <c r="L14" s="148"/>
    </row>
    <row r="15" spans="1:15" ht="30" customHeight="1" thickTop="1" thickBot="1">
      <c r="A15" s="147"/>
      <c r="B15" s="107"/>
      <c r="C15" s="109">
        <v>6</v>
      </c>
      <c r="D15" s="118"/>
      <c r="E15" s="109">
        <v>26</v>
      </c>
      <c r="F15" s="118"/>
      <c r="G15" s="109">
        <v>46</v>
      </c>
      <c r="H15" s="118"/>
      <c r="I15" s="109">
        <v>66</v>
      </c>
      <c r="J15" s="118"/>
      <c r="K15" s="11"/>
      <c r="L15" s="148"/>
    </row>
    <row r="16" spans="1:15" ht="30" customHeight="1" thickTop="1" thickBot="1">
      <c r="A16" s="147"/>
      <c r="B16" s="107"/>
      <c r="C16" s="109">
        <v>7</v>
      </c>
      <c r="D16" s="118"/>
      <c r="E16" s="109">
        <v>27</v>
      </c>
      <c r="F16" s="118"/>
      <c r="G16" s="109">
        <v>47</v>
      </c>
      <c r="H16" s="118"/>
      <c r="I16" s="109">
        <v>67</v>
      </c>
      <c r="J16" s="118"/>
      <c r="K16" s="11"/>
      <c r="L16" s="148"/>
    </row>
    <row r="17" spans="1:12" ht="30" customHeight="1" thickTop="1" thickBot="1">
      <c r="A17" s="147"/>
      <c r="B17" s="107"/>
      <c r="C17" s="109">
        <v>8</v>
      </c>
      <c r="D17" s="118"/>
      <c r="E17" s="109">
        <v>28</v>
      </c>
      <c r="F17" s="118"/>
      <c r="G17" s="109">
        <v>48</v>
      </c>
      <c r="H17" s="118"/>
      <c r="I17" s="109">
        <v>68</v>
      </c>
      <c r="J17" s="118"/>
      <c r="K17" s="11"/>
      <c r="L17" s="148"/>
    </row>
    <row r="18" spans="1:12" ht="30" customHeight="1" thickTop="1" thickBot="1">
      <c r="A18" s="147"/>
      <c r="B18" s="110"/>
      <c r="C18" s="109">
        <v>9</v>
      </c>
      <c r="D18" s="118"/>
      <c r="E18" s="109">
        <v>29</v>
      </c>
      <c r="F18" s="118"/>
      <c r="G18" s="109">
        <v>49</v>
      </c>
      <c r="H18" s="118"/>
      <c r="I18" s="109">
        <v>69</v>
      </c>
      <c r="J18" s="118"/>
      <c r="K18" s="11"/>
      <c r="L18" s="148"/>
    </row>
    <row r="19" spans="1:12" ht="30" customHeight="1" thickTop="1" thickBot="1">
      <c r="A19" s="147"/>
      <c r="B19" s="110"/>
      <c r="C19" s="109">
        <v>10</v>
      </c>
      <c r="D19" s="118"/>
      <c r="E19" s="109">
        <v>30</v>
      </c>
      <c r="F19" s="118"/>
      <c r="G19" s="109">
        <v>50</v>
      </c>
      <c r="H19" s="118"/>
      <c r="I19" s="109">
        <v>70</v>
      </c>
      <c r="J19" s="118"/>
      <c r="K19" s="11"/>
      <c r="L19" s="148"/>
    </row>
    <row r="20" spans="1:12" ht="30" customHeight="1" thickTop="1" thickBot="1">
      <c r="A20" s="147"/>
      <c r="B20" s="110"/>
      <c r="C20" s="109">
        <v>11</v>
      </c>
      <c r="D20" s="118"/>
      <c r="E20" s="109">
        <v>31</v>
      </c>
      <c r="F20" s="118"/>
      <c r="G20" s="109">
        <v>51</v>
      </c>
      <c r="H20" s="118"/>
      <c r="I20" s="109">
        <v>71</v>
      </c>
      <c r="J20" s="118"/>
      <c r="K20" s="11"/>
      <c r="L20" s="148"/>
    </row>
    <row r="21" spans="1:12" ht="30" customHeight="1" thickTop="1" thickBot="1">
      <c r="A21" s="147"/>
      <c r="B21" s="107"/>
      <c r="C21" s="109">
        <v>12</v>
      </c>
      <c r="D21" s="118"/>
      <c r="E21" s="109">
        <v>32</v>
      </c>
      <c r="F21" s="118"/>
      <c r="G21" s="109">
        <v>52</v>
      </c>
      <c r="H21" s="118"/>
      <c r="I21" s="109">
        <v>72</v>
      </c>
      <c r="J21" s="118"/>
      <c r="K21" s="11"/>
      <c r="L21" s="148"/>
    </row>
    <row r="22" spans="1:12" ht="30" customHeight="1" thickTop="1">
      <c r="A22" s="147"/>
      <c r="B22" s="107"/>
      <c r="C22" s="109">
        <v>13</v>
      </c>
      <c r="D22" s="118"/>
      <c r="E22" s="109">
        <v>33</v>
      </c>
      <c r="F22" s="118"/>
      <c r="G22" s="109">
        <v>53</v>
      </c>
      <c r="H22" s="118"/>
      <c r="I22" s="109">
        <v>73</v>
      </c>
      <c r="J22" s="118"/>
      <c r="L22" s="148"/>
    </row>
    <row r="23" spans="1:12" ht="30" customHeight="1">
      <c r="A23" s="147"/>
      <c r="B23" s="111"/>
      <c r="C23" s="109">
        <v>14</v>
      </c>
      <c r="D23" s="118"/>
      <c r="E23" s="109">
        <v>34</v>
      </c>
      <c r="F23" s="118"/>
      <c r="G23" s="109">
        <v>54</v>
      </c>
      <c r="H23" s="118"/>
      <c r="I23" s="109">
        <v>74</v>
      </c>
      <c r="J23" s="118"/>
      <c r="L23" s="148"/>
    </row>
    <row r="24" spans="1:12" ht="30" customHeight="1">
      <c r="A24" s="147"/>
      <c r="B24" s="107"/>
      <c r="C24" s="109">
        <v>15</v>
      </c>
      <c r="D24" s="118"/>
      <c r="E24" s="109">
        <v>35</v>
      </c>
      <c r="F24" s="118"/>
      <c r="G24" s="109">
        <v>55</v>
      </c>
      <c r="H24" s="118"/>
      <c r="I24" s="109">
        <v>75</v>
      </c>
      <c r="J24" s="118"/>
      <c r="L24" s="148"/>
    </row>
    <row r="25" spans="1:12" ht="30" customHeight="1">
      <c r="A25" s="147"/>
      <c r="B25" s="107"/>
      <c r="C25" s="109">
        <v>16</v>
      </c>
      <c r="D25" s="118"/>
      <c r="E25" s="109">
        <v>36</v>
      </c>
      <c r="F25" s="118"/>
      <c r="G25" s="109">
        <v>56</v>
      </c>
      <c r="H25" s="118"/>
      <c r="I25" s="109">
        <v>76</v>
      </c>
      <c r="J25" s="118"/>
      <c r="L25" s="148"/>
    </row>
    <row r="26" spans="1:12" ht="30" customHeight="1">
      <c r="A26" s="147"/>
      <c r="B26" s="107"/>
      <c r="C26" s="109">
        <v>17</v>
      </c>
      <c r="D26" s="118"/>
      <c r="E26" s="109">
        <v>37</v>
      </c>
      <c r="F26" s="118"/>
      <c r="G26" s="109">
        <v>57</v>
      </c>
      <c r="H26" s="118"/>
      <c r="I26" s="109">
        <v>77</v>
      </c>
      <c r="J26" s="118"/>
      <c r="L26" s="148"/>
    </row>
    <row r="27" spans="1:12" ht="30" customHeight="1">
      <c r="A27" s="147"/>
      <c r="B27" s="107"/>
      <c r="C27" s="109">
        <v>18</v>
      </c>
      <c r="D27" s="118"/>
      <c r="E27" s="109">
        <v>38</v>
      </c>
      <c r="F27" s="118"/>
      <c r="G27" s="109">
        <v>58</v>
      </c>
      <c r="H27" s="118"/>
      <c r="I27" s="109">
        <v>78</v>
      </c>
      <c r="J27" s="118"/>
      <c r="L27" s="148"/>
    </row>
    <row r="28" spans="1:12" ht="30" customHeight="1">
      <c r="A28" s="147"/>
      <c r="B28" s="107"/>
      <c r="C28" s="109">
        <v>19</v>
      </c>
      <c r="D28" s="118"/>
      <c r="E28" s="109">
        <v>39</v>
      </c>
      <c r="F28" s="118"/>
      <c r="G28" s="109">
        <v>59</v>
      </c>
      <c r="H28" s="118"/>
      <c r="I28" s="109">
        <v>79</v>
      </c>
      <c r="J28" s="118"/>
      <c r="L28" s="148"/>
    </row>
    <row r="29" spans="1:12" ht="30" customHeight="1">
      <c r="A29" s="147"/>
      <c r="B29" s="107"/>
      <c r="C29" s="112">
        <v>20</v>
      </c>
      <c r="D29" s="119"/>
      <c r="E29" s="112">
        <v>40</v>
      </c>
      <c r="F29" s="119"/>
      <c r="G29" s="112">
        <v>60</v>
      </c>
      <c r="H29" s="119"/>
      <c r="I29" s="112">
        <v>80</v>
      </c>
      <c r="J29" s="119"/>
      <c r="L29" s="148"/>
    </row>
    <row r="30" spans="1:12" ht="29.25" customHeight="1">
      <c r="A30" s="147"/>
      <c r="B30" s="107"/>
      <c r="C30" s="113"/>
      <c r="D30" s="113"/>
      <c r="E30" s="113"/>
      <c r="F30" s="113"/>
      <c r="G30" s="113"/>
      <c r="H30" s="113"/>
      <c r="I30" s="113"/>
      <c r="J30" s="113"/>
      <c r="L30" s="148"/>
    </row>
    <row r="31" spans="1:12" ht="34.5" customHeight="1">
      <c r="A31" s="147"/>
      <c r="L31" s="148"/>
    </row>
    <row r="32" spans="1:12" ht="14.25" customHeight="1">
      <c r="A32" s="147"/>
      <c r="B32" s="147"/>
      <c r="C32" s="147"/>
      <c r="D32" s="147"/>
      <c r="E32" s="234" t="s">
        <v>30</v>
      </c>
      <c r="F32" s="234"/>
      <c r="G32" s="234"/>
      <c r="H32" s="234"/>
      <c r="I32" s="147"/>
      <c r="J32" s="147"/>
      <c r="K32" s="147"/>
      <c r="L32" s="148"/>
    </row>
  </sheetData>
  <mergeCells count="15">
    <mergeCell ref="C7:D7"/>
    <mergeCell ref="E7:F7"/>
    <mergeCell ref="G7:H7"/>
    <mergeCell ref="I7:J7"/>
    <mergeCell ref="E32:H32"/>
    <mergeCell ref="B2:J2"/>
    <mergeCell ref="C4:D4"/>
    <mergeCell ref="E4:J4"/>
    <mergeCell ref="C5:D5"/>
    <mergeCell ref="E5:J5"/>
    <mergeCell ref="O5:O6"/>
    <mergeCell ref="C6:D6"/>
    <mergeCell ref="E6:F6"/>
    <mergeCell ref="G6:H6"/>
    <mergeCell ref="I6:J6"/>
  </mergeCells>
  <phoneticPr fontId="3"/>
  <pageMargins left="0.69" right="0.13" top="0.22" bottom="0.16" header="0.11" footer="0.11"/>
  <pageSetup paperSize="9" fitToHeight="0" orientation="portrait" horizontalDpi="4294967293"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F46"/>
  <sheetViews>
    <sheetView view="pageBreakPreview" zoomScale="80" zoomScaleNormal="55" zoomScaleSheetLayoutView="80" workbookViewId="0">
      <selection activeCell="AH22" sqref="AH22"/>
    </sheetView>
  </sheetViews>
  <sheetFormatPr defaultRowHeight="13.5"/>
  <cols>
    <col min="1" max="32" width="3.625" style="121" customWidth="1"/>
    <col min="33" max="16384" width="9" style="121"/>
  </cols>
  <sheetData>
    <row r="1" spans="1:32" ht="12.95" customHeight="1">
      <c r="A1" s="302" t="str">
        <f>大会要項!C1</f>
        <v>エスペウィンターカップU12</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row>
    <row r="2" spans="1:32" ht="26.25" customHeight="1">
      <c r="A2" s="302"/>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row>
    <row r="3" spans="1:32" ht="25.5" customHeight="1">
      <c r="A3" s="137"/>
      <c r="B3" s="137"/>
      <c r="C3" s="137"/>
      <c r="D3" s="137"/>
      <c r="E3" s="137"/>
      <c r="F3" s="137"/>
      <c r="G3" s="137"/>
      <c r="H3" s="137"/>
      <c r="I3" s="137"/>
      <c r="J3" s="137"/>
    </row>
    <row r="4" spans="1:32" ht="28.5" customHeight="1">
      <c r="A4" s="314" t="s">
        <v>187</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row>
    <row r="5" spans="1:32" ht="28.5" customHeight="1">
      <c r="A5" s="135"/>
      <c r="B5" s="135"/>
      <c r="C5" s="135"/>
      <c r="D5" s="135"/>
      <c r="E5" s="135"/>
      <c r="F5" s="135"/>
      <c r="G5" s="135"/>
      <c r="H5" s="135"/>
      <c r="I5" s="135"/>
      <c r="J5" s="135"/>
    </row>
    <row r="6" spans="1:32" ht="24" customHeight="1">
      <c r="A6" s="321" t="s">
        <v>186</v>
      </c>
      <c r="B6" s="321"/>
      <c r="C6" s="321"/>
      <c r="D6" s="321"/>
      <c r="E6" s="331" t="s">
        <v>226</v>
      </c>
      <c r="F6" s="331"/>
      <c r="G6" s="331"/>
      <c r="H6" s="331"/>
      <c r="I6" s="331"/>
      <c r="J6" s="331"/>
      <c r="K6" s="331"/>
      <c r="L6" s="331"/>
      <c r="M6" s="331"/>
      <c r="N6" s="331"/>
      <c r="O6" s="331"/>
      <c r="P6" s="331"/>
      <c r="Q6" s="332" t="s">
        <v>185</v>
      </c>
      <c r="R6" s="333"/>
      <c r="S6" s="333"/>
      <c r="T6" s="334"/>
      <c r="U6" s="315" t="s">
        <v>256</v>
      </c>
      <c r="V6" s="316"/>
      <c r="W6" s="316"/>
      <c r="X6" s="316"/>
      <c r="Y6" s="316"/>
      <c r="Z6" s="316"/>
      <c r="AA6" s="316"/>
      <c r="AB6" s="316"/>
      <c r="AC6" s="316"/>
      <c r="AD6" s="316"/>
      <c r="AE6" s="316"/>
      <c r="AF6" s="316"/>
    </row>
    <row r="7" spans="1:32" ht="24" customHeight="1">
      <c r="A7" s="321"/>
      <c r="B7" s="321"/>
      <c r="C7" s="321"/>
      <c r="D7" s="321"/>
      <c r="E7" s="331"/>
      <c r="F7" s="331"/>
      <c r="G7" s="331"/>
      <c r="H7" s="331"/>
      <c r="I7" s="331"/>
      <c r="J7" s="331"/>
      <c r="K7" s="331"/>
      <c r="L7" s="331"/>
      <c r="M7" s="331"/>
      <c r="N7" s="331"/>
      <c r="O7" s="331"/>
      <c r="P7" s="331"/>
      <c r="Q7" s="332" t="s">
        <v>184</v>
      </c>
      <c r="R7" s="333"/>
      <c r="S7" s="333"/>
      <c r="T7" s="334"/>
      <c r="U7" s="320" t="s">
        <v>223</v>
      </c>
      <c r="V7" s="320"/>
      <c r="W7" s="320"/>
      <c r="X7" s="320"/>
      <c r="Y7" s="320"/>
      <c r="Z7" s="320"/>
      <c r="AA7" s="320"/>
      <c r="AB7" s="320"/>
      <c r="AC7" s="320"/>
      <c r="AD7" s="320"/>
      <c r="AE7" s="320"/>
      <c r="AF7" s="320"/>
    </row>
    <row r="8" spans="1:32" ht="24" customHeight="1">
      <c r="A8" s="136"/>
      <c r="B8" s="136"/>
      <c r="C8" s="136"/>
      <c r="D8" s="136"/>
      <c r="E8" s="136"/>
      <c r="F8" s="135"/>
      <c r="G8" s="135"/>
      <c r="H8" s="135"/>
      <c r="I8" s="135"/>
      <c r="J8" s="135"/>
    </row>
    <row r="9" spans="1:32" ht="24" customHeight="1">
      <c r="A9" s="332" t="s">
        <v>183</v>
      </c>
      <c r="B9" s="333"/>
      <c r="C9" s="333"/>
      <c r="D9" s="333"/>
      <c r="E9" s="333"/>
      <c r="F9" s="333"/>
      <c r="G9" s="333"/>
      <c r="H9" s="333"/>
      <c r="I9" s="333"/>
      <c r="J9" s="333"/>
      <c r="K9" s="333"/>
      <c r="L9" s="333"/>
      <c r="M9" s="333"/>
      <c r="N9" s="333"/>
      <c r="O9" s="333"/>
      <c r="P9" s="334"/>
      <c r="Q9" s="332" t="s">
        <v>182</v>
      </c>
      <c r="R9" s="333"/>
      <c r="S9" s="333"/>
      <c r="T9" s="333"/>
      <c r="U9" s="333"/>
      <c r="V9" s="333"/>
      <c r="W9" s="333"/>
      <c r="X9" s="333"/>
      <c r="Y9" s="333"/>
      <c r="Z9" s="333"/>
      <c r="AA9" s="333"/>
      <c r="AB9" s="333"/>
      <c r="AC9" s="333"/>
      <c r="AD9" s="333"/>
      <c r="AE9" s="333"/>
      <c r="AF9" s="334"/>
    </row>
    <row r="10" spans="1:32" ht="24" customHeight="1">
      <c r="A10" s="342" t="str">
        <f>IF('申込書①（参加・公民館）'!M4="","",'申込書①（参加・公民館）'!M4)</f>
        <v/>
      </c>
      <c r="B10" s="343"/>
      <c r="C10" s="343"/>
      <c r="D10" s="343"/>
      <c r="E10" s="343"/>
      <c r="F10" s="343"/>
      <c r="G10" s="343"/>
      <c r="H10" s="343"/>
      <c r="I10" s="343"/>
      <c r="J10" s="343"/>
      <c r="K10" s="343"/>
      <c r="L10" s="343"/>
      <c r="M10" s="343"/>
      <c r="N10" s="343"/>
      <c r="O10" s="343"/>
      <c r="P10" s="343"/>
      <c r="Q10" s="348" t="s">
        <v>181</v>
      </c>
      <c r="R10" s="349"/>
      <c r="S10" s="350"/>
      <c r="T10" s="351"/>
      <c r="U10" s="352"/>
      <c r="V10" s="352"/>
      <c r="W10" s="352"/>
      <c r="X10" s="352"/>
      <c r="Y10" s="352"/>
      <c r="Z10" s="352"/>
      <c r="AA10" s="352"/>
      <c r="AB10" s="352"/>
      <c r="AC10" s="352"/>
      <c r="AD10" s="352"/>
      <c r="AE10" s="352"/>
      <c r="AF10" s="353"/>
    </row>
    <row r="11" spans="1:32" ht="24" customHeight="1">
      <c r="A11" s="344"/>
      <c r="B11" s="345"/>
      <c r="C11" s="345"/>
      <c r="D11" s="345"/>
      <c r="E11" s="345"/>
      <c r="F11" s="345"/>
      <c r="G11" s="345"/>
      <c r="H11" s="345"/>
      <c r="I11" s="345"/>
      <c r="J11" s="345"/>
      <c r="K11" s="345"/>
      <c r="L11" s="345"/>
      <c r="M11" s="345"/>
      <c r="N11" s="345"/>
      <c r="O11" s="345"/>
      <c r="P11" s="345"/>
      <c r="Q11" s="354" t="str">
        <f>IF('申込書①（参加・公民館）'!J10="","",'申込書①（参加・公民館）'!J10)</f>
        <v/>
      </c>
      <c r="R11" s="354"/>
      <c r="S11" s="354"/>
      <c r="T11" s="354"/>
      <c r="U11" s="354"/>
      <c r="V11" s="354"/>
      <c r="W11" s="354"/>
      <c r="X11" s="354"/>
      <c r="Y11" s="354"/>
      <c r="Z11" s="354"/>
      <c r="AA11" s="354"/>
      <c r="AB11" s="354"/>
      <c r="AC11" s="354"/>
      <c r="AD11" s="134" t="s">
        <v>180</v>
      </c>
      <c r="AE11" s="133" t="s">
        <v>179</v>
      </c>
      <c r="AF11" s="132" t="s">
        <v>178</v>
      </c>
    </row>
    <row r="12" spans="1:32" ht="24" customHeight="1">
      <c r="A12" s="346"/>
      <c r="B12" s="347"/>
      <c r="C12" s="347"/>
      <c r="D12" s="347"/>
      <c r="E12" s="347"/>
      <c r="F12" s="347"/>
      <c r="G12" s="347"/>
      <c r="H12" s="347"/>
      <c r="I12" s="347"/>
      <c r="J12" s="347"/>
      <c r="K12" s="347"/>
      <c r="L12" s="347"/>
      <c r="M12" s="347"/>
      <c r="N12" s="347"/>
      <c r="O12" s="347"/>
      <c r="P12" s="347"/>
      <c r="Q12" s="354"/>
      <c r="R12" s="354"/>
      <c r="S12" s="354"/>
      <c r="T12" s="354"/>
      <c r="U12" s="354"/>
      <c r="V12" s="354"/>
      <c r="W12" s="354"/>
      <c r="X12" s="354"/>
      <c r="Y12" s="354"/>
      <c r="Z12" s="354"/>
      <c r="AA12" s="354"/>
      <c r="AB12" s="354"/>
      <c r="AC12" s="354"/>
      <c r="AD12" s="335" t="s">
        <v>177</v>
      </c>
      <c r="AE12" s="336"/>
      <c r="AF12" s="337"/>
    </row>
    <row r="13" spans="1:32" ht="15.95" customHeight="1">
      <c r="A13" s="322" t="s">
        <v>176</v>
      </c>
      <c r="B13" s="323"/>
      <c r="C13" s="323"/>
      <c r="D13" s="323"/>
      <c r="E13" s="323"/>
      <c r="F13" s="323"/>
      <c r="G13" s="323"/>
      <c r="H13" s="323"/>
      <c r="I13" s="323"/>
      <c r="J13" s="324"/>
      <c r="K13" s="131" t="s">
        <v>175</v>
      </c>
      <c r="L13" s="328" t="str">
        <f>IF('申込書①（参加・公民館）'!C7="","",'申込書①（参加・公民館）'!C7)</f>
        <v/>
      </c>
      <c r="M13" s="328"/>
      <c r="N13" s="328"/>
      <c r="O13" s="130"/>
      <c r="P13" s="328"/>
      <c r="Q13" s="328"/>
      <c r="R13" s="328"/>
      <c r="S13" s="328"/>
      <c r="T13" s="328"/>
      <c r="U13" s="328"/>
      <c r="V13" s="328"/>
      <c r="W13" s="328"/>
      <c r="X13" s="328"/>
      <c r="Y13" s="328"/>
      <c r="Z13" s="328"/>
      <c r="AA13" s="328"/>
      <c r="AB13" s="328"/>
      <c r="AC13" s="328"/>
      <c r="AD13" s="328"/>
      <c r="AE13" s="328"/>
      <c r="AF13" s="329"/>
    </row>
    <row r="14" spans="1:32" ht="29.45" customHeight="1">
      <c r="A14" s="325"/>
      <c r="B14" s="326"/>
      <c r="C14" s="326"/>
      <c r="D14" s="326"/>
      <c r="E14" s="326"/>
      <c r="F14" s="326"/>
      <c r="G14" s="326"/>
      <c r="H14" s="326"/>
      <c r="I14" s="326"/>
      <c r="J14" s="327"/>
      <c r="K14" s="317" t="str">
        <f>IF('申込書①（参加・公民館）'!J7="","",'申込書①（参加・公民館）'!J7&amp;'申込書①（参加・公民館）'!R7&amp;'申込書①（参加・公民館）'!AI7&amp;'申込書①（参加・公民館）'!AZ7)</f>
        <v/>
      </c>
      <c r="L14" s="318"/>
      <c r="M14" s="318"/>
      <c r="N14" s="318"/>
      <c r="O14" s="318"/>
      <c r="P14" s="318"/>
      <c r="Q14" s="318"/>
      <c r="R14" s="318"/>
      <c r="S14" s="318"/>
      <c r="T14" s="318"/>
      <c r="U14" s="318"/>
      <c r="V14" s="318"/>
      <c r="W14" s="318"/>
      <c r="X14" s="318"/>
      <c r="Y14" s="318"/>
      <c r="Z14" s="318"/>
      <c r="AA14" s="318"/>
      <c r="AB14" s="318"/>
      <c r="AC14" s="318"/>
      <c r="AD14" s="318"/>
      <c r="AE14" s="318"/>
      <c r="AF14" s="319"/>
    </row>
    <row r="15" spans="1:32" ht="31.5" customHeight="1">
      <c r="A15" s="321" t="s">
        <v>174</v>
      </c>
      <c r="B15" s="321"/>
      <c r="C15" s="321"/>
      <c r="D15" s="330" t="str">
        <f>IF('申込書①（参加・公民館）'!F8="","",'申込書①（参加・公民館）'!F8)</f>
        <v/>
      </c>
      <c r="E15" s="330"/>
      <c r="F15" s="330"/>
      <c r="G15" s="330"/>
      <c r="H15" s="330"/>
      <c r="I15" s="330"/>
      <c r="J15" s="330"/>
      <c r="K15" s="330"/>
      <c r="L15" s="330"/>
      <c r="M15" s="330"/>
      <c r="N15" s="330"/>
      <c r="O15" s="330"/>
      <c r="P15" s="330"/>
      <c r="Q15" s="330"/>
      <c r="R15" s="321" t="s">
        <v>173</v>
      </c>
      <c r="S15" s="321"/>
      <c r="T15" s="321"/>
      <c r="U15" s="330" t="str">
        <f>IF('申込書①（参加・公民館）'!V8="","",'申込書①（参加・公民館）'!V8)</f>
        <v/>
      </c>
      <c r="V15" s="330"/>
      <c r="W15" s="330"/>
      <c r="X15" s="330"/>
      <c r="Y15" s="330"/>
      <c r="Z15" s="330"/>
      <c r="AA15" s="330"/>
      <c r="AB15" s="330"/>
      <c r="AC15" s="330"/>
      <c r="AD15" s="330"/>
      <c r="AE15" s="330"/>
      <c r="AF15" s="330"/>
    </row>
    <row r="16" spans="1:32" ht="32.1" customHeight="1">
      <c r="A16" s="321" t="s">
        <v>172</v>
      </c>
      <c r="B16" s="321"/>
      <c r="C16" s="321"/>
      <c r="D16" s="330" t="str">
        <f>IF('申込書①（参加・公民館）'!J11="","",'申込書①（参加・公民館）'!J11)</f>
        <v/>
      </c>
      <c r="E16" s="330"/>
      <c r="F16" s="330"/>
      <c r="G16" s="330"/>
      <c r="H16" s="330"/>
      <c r="I16" s="330"/>
      <c r="J16" s="330"/>
      <c r="K16" s="330"/>
      <c r="L16" s="330"/>
      <c r="M16" s="330"/>
      <c r="N16" s="330"/>
      <c r="O16" s="330"/>
      <c r="P16" s="330"/>
      <c r="Q16" s="330"/>
      <c r="R16" s="321" t="s">
        <v>171</v>
      </c>
      <c r="S16" s="321"/>
      <c r="T16" s="321"/>
      <c r="U16" s="330" t="str">
        <f>IF('申込書①（参加・公民館）'!AN8="","",'申込書①（参加・公民館）'!AN8)</f>
        <v/>
      </c>
      <c r="V16" s="330"/>
      <c r="W16" s="330"/>
      <c r="X16" s="330"/>
      <c r="Y16" s="330"/>
      <c r="Z16" s="330"/>
      <c r="AA16" s="330"/>
      <c r="AB16" s="330"/>
      <c r="AC16" s="330"/>
      <c r="AD16" s="330"/>
      <c r="AE16" s="330"/>
      <c r="AF16" s="330"/>
    </row>
    <row r="17" spans="1:32" ht="32.1" customHeight="1">
      <c r="A17" s="129"/>
      <c r="B17" s="129"/>
      <c r="C17" s="129"/>
      <c r="D17" s="128"/>
      <c r="E17" s="128"/>
      <c r="F17" s="128"/>
      <c r="G17" s="128"/>
      <c r="H17" s="128"/>
      <c r="I17" s="128"/>
      <c r="J17" s="128"/>
      <c r="K17" s="128"/>
      <c r="L17" s="128"/>
      <c r="M17" s="128"/>
      <c r="N17" s="128"/>
      <c r="O17" s="128"/>
      <c r="P17" s="128"/>
      <c r="Q17" s="128"/>
      <c r="R17" s="129"/>
      <c r="S17" s="129"/>
      <c r="T17" s="129"/>
      <c r="U17" s="128"/>
      <c r="V17" s="128"/>
      <c r="W17" s="128"/>
      <c r="X17" s="128"/>
      <c r="Y17" s="128"/>
      <c r="Z17" s="128"/>
      <c r="AA17" s="128"/>
      <c r="AB17" s="128"/>
      <c r="AC17" s="128"/>
      <c r="AD17" s="128"/>
      <c r="AE17" s="128"/>
      <c r="AF17" s="128"/>
    </row>
    <row r="18" spans="1:32" ht="27.95" customHeight="1">
      <c r="A18" s="355" t="s">
        <v>170</v>
      </c>
      <c r="B18" s="356"/>
      <c r="C18" s="356"/>
      <c r="D18" s="356"/>
      <c r="E18" s="356"/>
      <c r="F18" s="356"/>
      <c r="G18" s="356"/>
      <c r="H18" s="357"/>
      <c r="I18" s="338">
        <f>'申込書①（参加・公民館）'!J20</f>
        <v>43869</v>
      </c>
      <c r="J18" s="339"/>
      <c r="K18" s="339"/>
      <c r="L18" s="339"/>
      <c r="M18" s="339"/>
      <c r="N18" s="339"/>
      <c r="O18" s="339"/>
      <c r="P18" s="339"/>
      <c r="Q18" s="338">
        <f>'申込書①（参加・公民館）'!R20</f>
        <v>43870</v>
      </c>
      <c r="R18" s="339"/>
      <c r="S18" s="339"/>
      <c r="T18" s="339"/>
      <c r="U18" s="339"/>
      <c r="V18" s="339"/>
      <c r="W18" s="339"/>
      <c r="X18" s="339"/>
      <c r="Y18" s="358"/>
      <c r="Z18" s="358"/>
      <c r="AA18" s="358"/>
      <c r="AB18" s="358"/>
      <c r="AC18" s="358"/>
      <c r="AD18" s="358"/>
      <c r="AE18" s="358"/>
      <c r="AF18" s="358"/>
    </row>
    <row r="19" spans="1:32" ht="27" customHeight="1">
      <c r="A19" s="312" t="s">
        <v>169</v>
      </c>
      <c r="B19" s="359" t="s">
        <v>168</v>
      </c>
      <c r="C19" s="360"/>
      <c r="D19" s="365" t="s">
        <v>242</v>
      </c>
      <c r="E19" s="366"/>
      <c r="F19" s="366"/>
      <c r="G19" s="366"/>
      <c r="H19" s="367"/>
      <c r="I19" s="341"/>
      <c r="J19" s="341"/>
      <c r="K19" s="341"/>
      <c r="L19" s="341"/>
      <c r="M19" s="341"/>
      <c r="N19" s="341"/>
      <c r="O19" s="341"/>
      <c r="P19" s="127" t="s">
        <v>166</v>
      </c>
      <c r="Q19" s="341"/>
      <c r="R19" s="341"/>
      <c r="S19" s="341"/>
      <c r="T19" s="341"/>
      <c r="U19" s="341"/>
      <c r="V19" s="341"/>
      <c r="W19" s="341"/>
      <c r="X19" s="127" t="s">
        <v>166</v>
      </c>
      <c r="Y19" s="340"/>
      <c r="Z19" s="340"/>
      <c r="AA19" s="340"/>
      <c r="AB19" s="340"/>
      <c r="AC19" s="340"/>
      <c r="AD19" s="340"/>
      <c r="AE19" s="340"/>
      <c r="AF19" s="127" t="s">
        <v>166</v>
      </c>
    </row>
    <row r="20" spans="1:32" ht="27" customHeight="1">
      <c r="A20" s="312"/>
      <c r="B20" s="361"/>
      <c r="C20" s="362"/>
      <c r="D20" s="365" t="s">
        <v>243</v>
      </c>
      <c r="E20" s="366"/>
      <c r="F20" s="366"/>
      <c r="G20" s="366"/>
      <c r="H20" s="367"/>
      <c r="I20" s="341"/>
      <c r="J20" s="341"/>
      <c r="K20" s="341"/>
      <c r="L20" s="341"/>
      <c r="M20" s="341"/>
      <c r="N20" s="341"/>
      <c r="O20" s="341"/>
      <c r="P20" s="127" t="s">
        <v>166</v>
      </c>
      <c r="Q20" s="341"/>
      <c r="R20" s="341"/>
      <c r="S20" s="341"/>
      <c r="T20" s="341"/>
      <c r="U20" s="341"/>
      <c r="V20" s="341"/>
      <c r="W20" s="341"/>
      <c r="X20" s="127" t="s">
        <v>166</v>
      </c>
      <c r="Y20" s="340"/>
      <c r="Z20" s="340"/>
      <c r="AA20" s="340"/>
      <c r="AB20" s="340"/>
      <c r="AC20" s="340"/>
      <c r="AD20" s="340"/>
      <c r="AE20" s="340"/>
      <c r="AF20" s="127" t="s">
        <v>166</v>
      </c>
    </row>
    <row r="21" spans="1:32" ht="27" customHeight="1">
      <c r="A21" s="312"/>
      <c r="B21" s="363"/>
      <c r="C21" s="364"/>
      <c r="D21" s="365" t="s">
        <v>244</v>
      </c>
      <c r="E21" s="366"/>
      <c r="F21" s="366"/>
      <c r="G21" s="366"/>
      <c r="H21" s="367"/>
      <c r="I21" s="341"/>
      <c r="J21" s="341"/>
      <c r="K21" s="341"/>
      <c r="L21" s="341"/>
      <c r="M21" s="341"/>
      <c r="N21" s="341"/>
      <c r="O21" s="341"/>
      <c r="P21" s="127" t="s">
        <v>166</v>
      </c>
      <c r="Q21" s="341"/>
      <c r="R21" s="341"/>
      <c r="S21" s="341"/>
      <c r="T21" s="341"/>
      <c r="U21" s="341"/>
      <c r="V21" s="341"/>
      <c r="W21" s="341"/>
      <c r="X21" s="127" t="s">
        <v>166</v>
      </c>
      <c r="Y21" s="340"/>
      <c r="Z21" s="340"/>
      <c r="AA21" s="340"/>
      <c r="AB21" s="340"/>
      <c r="AC21" s="340"/>
      <c r="AD21" s="340"/>
      <c r="AE21" s="340"/>
      <c r="AF21" s="127" t="s">
        <v>166</v>
      </c>
    </row>
    <row r="22" spans="1:32" ht="27" customHeight="1">
      <c r="A22" s="312"/>
      <c r="B22" s="359" t="s">
        <v>167</v>
      </c>
      <c r="C22" s="360"/>
      <c r="D22" s="365" t="s">
        <v>242</v>
      </c>
      <c r="E22" s="366"/>
      <c r="F22" s="366"/>
      <c r="G22" s="366"/>
      <c r="H22" s="367"/>
      <c r="I22" s="341"/>
      <c r="J22" s="341"/>
      <c r="K22" s="341"/>
      <c r="L22" s="341"/>
      <c r="M22" s="341"/>
      <c r="N22" s="341"/>
      <c r="O22" s="341"/>
      <c r="P22" s="127" t="s">
        <v>166</v>
      </c>
      <c r="Q22" s="341"/>
      <c r="R22" s="341"/>
      <c r="S22" s="341"/>
      <c r="T22" s="341"/>
      <c r="U22" s="341"/>
      <c r="V22" s="341"/>
      <c r="W22" s="341"/>
      <c r="X22" s="127" t="s">
        <v>166</v>
      </c>
      <c r="Y22" s="340"/>
      <c r="Z22" s="340"/>
      <c r="AA22" s="340"/>
      <c r="AB22" s="340"/>
      <c r="AC22" s="340"/>
      <c r="AD22" s="340"/>
      <c r="AE22" s="340"/>
      <c r="AF22" s="127" t="s">
        <v>166</v>
      </c>
    </row>
    <row r="23" spans="1:32" ht="27" customHeight="1">
      <c r="A23" s="312"/>
      <c r="B23" s="361"/>
      <c r="C23" s="362"/>
      <c r="D23" s="365" t="s">
        <v>243</v>
      </c>
      <c r="E23" s="366"/>
      <c r="F23" s="366"/>
      <c r="G23" s="366"/>
      <c r="H23" s="367"/>
      <c r="I23" s="341"/>
      <c r="J23" s="341"/>
      <c r="K23" s="341"/>
      <c r="L23" s="341"/>
      <c r="M23" s="341"/>
      <c r="N23" s="341"/>
      <c r="O23" s="341"/>
      <c r="P23" s="127" t="s">
        <v>166</v>
      </c>
      <c r="Q23" s="341"/>
      <c r="R23" s="341"/>
      <c r="S23" s="341"/>
      <c r="T23" s="341"/>
      <c r="U23" s="341"/>
      <c r="V23" s="341"/>
      <c r="W23" s="341"/>
      <c r="X23" s="127" t="s">
        <v>166</v>
      </c>
      <c r="Y23" s="340"/>
      <c r="Z23" s="340"/>
      <c r="AA23" s="340"/>
      <c r="AB23" s="340"/>
      <c r="AC23" s="340"/>
      <c r="AD23" s="340"/>
      <c r="AE23" s="340"/>
      <c r="AF23" s="127" t="s">
        <v>166</v>
      </c>
    </row>
    <row r="24" spans="1:32" ht="27" customHeight="1">
      <c r="A24" s="312"/>
      <c r="B24" s="363"/>
      <c r="C24" s="364"/>
      <c r="D24" s="365" t="s">
        <v>244</v>
      </c>
      <c r="E24" s="366"/>
      <c r="F24" s="366"/>
      <c r="G24" s="366"/>
      <c r="H24" s="367"/>
      <c r="I24" s="341"/>
      <c r="J24" s="341"/>
      <c r="K24" s="341"/>
      <c r="L24" s="341"/>
      <c r="M24" s="341"/>
      <c r="N24" s="341"/>
      <c r="O24" s="341"/>
      <c r="P24" s="127" t="s">
        <v>166</v>
      </c>
      <c r="Q24" s="341"/>
      <c r="R24" s="341"/>
      <c r="S24" s="341"/>
      <c r="T24" s="341"/>
      <c r="U24" s="341"/>
      <c r="V24" s="341"/>
      <c r="W24" s="341"/>
      <c r="X24" s="127" t="s">
        <v>166</v>
      </c>
      <c r="Y24" s="340"/>
      <c r="Z24" s="340"/>
      <c r="AA24" s="340"/>
      <c r="AB24" s="340"/>
      <c r="AC24" s="340"/>
      <c r="AD24" s="340"/>
      <c r="AE24" s="340"/>
      <c r="AF24" s="127" t="s">
        <v>166</v>
      </c>
    </row>
    <row r="25" spans="1:32" ht="24" customHeight="1">
      <c r="A25" s="312"/>
      <c r="B25" s="359" t="s">
        <v>33</v>
      </c>
      <c r="C25" s="369"/>
      <c r="D25" s="369"/>
      <c r="E25" s="369"/>
      <c r="F25" s="369"/>
      <c r="G25" s="369"/>
      <c r="H25" s="360"/>
      <c r="I25" s="359"/>
      <c r="J25" s="369"/>
      <c r="K25" s="369"/>
      <c r="L25" s="369"/>
      <c r="M25" s="369"/>
      <c r="N25" s="369"/>
      <c r="O25" s="360"/>
      <c r="P25" s="359" t="s">
        <v>166</v>
      </c>
      <c r="Q25" s="359"/>
      <c r="R25" s="369"/>
      <c r="S25" s="369"/>
      <c r="T25" s="369"/>
      <c r="U25" s="369"/>
      <c r="V25" s="369"/>
      <c r="W25" s="360"/>
      <c r="X25" s="341" t="s">
        <v>166</v>
      </c>
      <c r="Y25" s="377"/>
      <c r="Z25" s="378"/>
      <c r="AA25" s="378"/>
      <c r="AB25" s="378"/>
      <c r="AC25" s="378"/>
      <c r="AD25" s="378"/>
      <c r="AE25" s="379"/>
      <c r="AF25" s="341" t="s">
        <v>166</v>
      </c>
    </row>
    <row r="26" spans="1:32" ht="24" customHeight="1">
      <c r="A26" s="312"/>
      <c r="B26" s="363"/>
      <c r="C26" s="370"/>
      <c r="D26" s="370"/>
      <c r="E26" s="370"/>
      <c r="F26" s="370"/>
      <c r="G26" s="370"/>
      <c r="H26" s="364"/>
      <c r="I26" s="363"/>
      <c r="J26" s="370"/>
      <c r="K26" s="370"/>
      <c r="L26" s="370"/>
      <c r="M26" s="370"/>
      <c r="N26" s="370"/>
      <c r="O26" s="364"/>
      <c r="P26" s="363"/>
      <c r="Q26" s="363"/>
      <c r="R26" s="370"/>
      <c r="S26" s="370"/>
      <c r="T26" s="370"/>
      <c r="U26" s="370"/>
      <c r="V26" s="370"/>
      <c r="W26" s="364"/>
      <c r="X26" s="341"/>
      <c r="Y26" s="380"/>
      <c r="Z26" s="381"/>
      <c r="AA26" s="381"/>
      <c r="AB26" s="381"/>
      <c r="AC26" s="381"/>
      <c r="AD26" s="381"/>
      <c r="AE26" s="382"/>
      <c r="AF26" s="341"/>
    </row>
    <row r="27" spans="1:32" ht="24" customHeight="1">
      <c r="A27" s="312"/>
      <c r="B27" s="371" t="s">
        <v>245</v>
      </c>
      <c r="C27" s="372"/>
      <c r="D27" s="372"/>
      <c r="E27" s="372"/>
      <c r="F27" s="372"/>
      <c r="G27" s="372"/>
      <c r="H27" s="373"/>
      <c r="I27" s="359"/>
      <c r="J27" s="369"/>
      <c r="K27" s="369"/>
      <c r="L27" s="369"/>
      <c r="M27" s="369"/>
      <c r="N27" s="369"/>
      <c r="O27" s="360"/>
      <c r="P27" s="359" t="s">
        <v>166</v>
      </c>
      <c r="Q27" s="359"/>
      <c r="R27" s="369"/>
      <c r="S27" s="369"/>
      <c r="T27" s="369"/>
      <c r="U27" s="369"/>
      <c r="V27" s="369"/>
      <c r="W27" s="360"/>
      <c r="X27" s="341" t="s">
        <v>166</v>
      </c>
      <c r="Y27" s="377"/>
      <c r="Z27" s="378"/>
      <c r="AA27" s="378"/>
      <c r="AB27" s="378"/>
      <c r="AC27" s="378"/>
      <c r="AD27" s="378"/>
      <c r="AE27" s="379"/>
      <c r="AF27" s="341" t="s">
        <v>166</v>
      </c>
    </row>
    <row r="28" spans="1:32" ht="24" customHeight="1">
      <c r="A28" s="312"/>
      <c r="B28" s="374"/>
      <c r="C28" s="375"/>
      <c r="D28" s="375"/>
      <c r="E28" s="375"/>
      <c r="F28" s="375"/>
      <c r="G28" s="375"/>
      <c r="H28" s="376"/>
      <c r="I28" s="363"/>
      <c r="J28" s="370"/>
      <c r="K28" s="370"/>
      <c r="L28" s="370"/>
      <c r="M28" s="370"/>
      <c r="N28" s="370"/>
      <c r="O28" s="364"/>
      <c r="P28" s="363"/>
      <c r="Q28" s="363"/>
      <c r="R28" s="370"/>
      <c r="S28" s="370"/>
      <c r="T28" s="370"/>
      <c r="U28" s="370"/>
      <c r="V28" s="370"/>
      <c r="W28" s="364"/>
      <c r="X28" s="341"/>
      <c r="Y28" s="380"/>
      <c r="Z28" s="381"/>
      <c r="AA28" s="381"/>
      <c r="AB28" s="381"/>
      <c r="AC28" s="381"/>
      <c r="AD28" s="381"/>
      <c r="AE28" s="382"/>
      <c r="AF28" s="341"/>
    </row>
    <row r="29" spans="1:32" ht="35.25" customHeight="1">
      <c r="A29" s="312" t="s">
        <v>165</v>
      </c>
      <c r="B29" s="309" t="s">
        <v>164</v>
      </c>
      <c r="C29" s="310"/>
      <c r="D29" s="310"/>
      <c r="E29" s="310"/>
      <c r="F29" s="310"/>
      <c r="G29" s="310"/>
      <c r="H29" s="311"/>
      <c r="I29" s="303"/>
      <c r="J29" s="304"/>
      <c r="K29" s="304"/>
      <c r="L29" s="304"/>
      <c r="M29" s="304"/>
      <c r="N29" s="304"/>
      <c r="O29" s="305"/>
      <c r="P29" s="127" t="s">
        <v>162</v>
      </c>
      <c r="Q29" s="303"/>
      <c r="R29" s="304"/>
      <c r="S29" s="304"/>
      <c r="T29" s="304"/>
      <c r="U29" s="304"/>
      <c r="V29" s="304"/>
      <c r="W29" s="305"/>
      <c r="X29" s="127" t="s">
        <v>162</v>
      </c>
      <c r="Y29" s="306"/>
      <c r="Z29" s="307"/>
      <c r="AA29" s="307"/>
      <c r="AB29" s="307"/>
      <c r="AC29" s="307"/>
      <c r="AD29" s="307"/>
      <c r="AE29" s="308"/>
      <c r="AF29" s="127" t="s">
        <v>162</v>
      </c>
    </row>
    <row r="30" spans="1:32" ht="35.25" customHeight="1">
      <c r="A30" s="313"/>
      <c r="B30" s="309" t="s">
        <v>163</v>
      </c>
      <c r="C30" s="310"/>
      <c r="D30" s="310"/>
      <c r="E30" s="310"/>
      <c r="F30" s="310"/>
      <c r="G30" s="310"/>
      <c r="H30" s="311"/>
      <c r="I30" s="303"/>
      <c r="J30" s="304"/>
      <c r="K30" s="304"/>
      <c r="L30" s="304"/>
      <c r="M30" s="304"/>
      <c r="N30" s="304"/>
      <c r="O30" s="305"/>
      <c r="P30" s="127" t="s">
        <v>162</v>
      </c>
      <c r="Q30" s="303"/>
      <c r="R30" s="304"/>
      <c r="S30" s="304"/>
      <c r="T30" s="304"/>
      <c r="U30" s="304"/>
      <c r="V30" s="304"/>
      <c r="W30" s="305"/>
      <c r="X30" s="127" t="s">
        <v>162</v>
      </c>
      <c r="Y30" s="306"/>
      <c r="Z30" s="307"/>
      <c r="AA30" s="307"/>
      <c r="AB30" s="307"/>
      <c r="AC30" s="307"/>
      <c r="AD30" s="307"/>
      <c r="AE30" s="308"/>
      <c r="AF30" s="127" t="s">
        <v>162</v>
      </c>
    </row>
    <row r="31" spans="1:32" ht="24" customHeight="1">
      <c r="A31" s="368" t="s">
        <v>161</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1:32" ht="24" customHeight="1">
      <c r="A32" s="383" t="s">
        <v>160</v>
      </c>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row>
    <row r="33" spans="1:32" ht="24"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row>
    <row r="34" spans="1:32" ht="24" customHeight="1">
      <c r="A34" s="384" t="s">
        <v>159</v>
      </c>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row>
    <row r="35" spans="1:32" ht="20.100000000000001" customHeight="1">
      <c r="A35" s="385" t="s">
        <v>158</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row>
    <row r="36" spans="1:32" ht="20.100000000000001" customHeight="1">
      <c r="A36" s="385"/>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row>
    <row r="37" spans="1:32" ht="15" customHeight="1">
      <c r="A37" s="385" t="s">
        <v>157</v>
      </c>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row>
    <row r="38" spans="1:32" ht="15" customHeight="1">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1:32" ht="15" customHeight="1">
      <c r="A39" s="386" t="s">
        <v>156</v>
      </c>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8"/>
    </row>
    <row r="40" spans="1:32" ht="15" customHeight="1">
      <c r="A40" s="389"/>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1"/>
    </row>
    <row r="41" spans="1:32" ht="15" customHeight="1">
      <c r="A41" s="389"/>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1"/>
    </row>
    <row r="42" spans="1:32" ht="15" customHeight="1">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1"/>
    </row>
    <row r="43" spans="1:32" ht="15" customHeight="1">
      <c r="A43" s="392"/>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4"/>
    </row>
    <row r="44" spans="1:32" ht="15" customHeight="1">
      <c r="A44" s="125"/>
      <c r="B44" s="124"/>
      <c r="C44" s="124"/>
      <c r="D44" s="124"/>
      <c r="E44" s="124"/>
      <c r="F44" s="124"/>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2"/>
    </row>
    <row r="45" spans="1:32" ht="15" customHeight="1">
      <c r="A45" s="359" t="s">
        <v>155</v>
      </c>
      <c r="B45" s="369"/>
      <c r="C45" s="369"/>
      <c r="D45" s="369"/>
      <c r="E45" s="369"/>
      <c r="F45" s="360"/>
      <c r="G45" s="395" t="s">
        <v>257</v>
      </c>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row>
    <row r="46" spans="1:32" ht="15" customHeight="1">
      <c r="A46" s="363"/>
      <c r="B46" s="370"/>
      <c r="C46" s="370"/>
      <c r="D46" s="370"/>
      <c r="E46" s="370"/>
      <c r="F46" s="364"/>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row>
  </sheetData>
  <mergeCells count="90">
    <mergeCell ref="Y25:AE26"/>
    <mergeCell ref="AF25:AF26"/>
    <mergeCell ref="Y27:AE28"/>
    <mergeCell ref="A45:F46"/>
    <mergeCell ref="A32:AF32"/>
    <mergeCell ref="A34:AF34"/>
    <mergeCell ref="A35:AF36"/>
    <mergeCell ref="A37:AF38"/>
    <mergeCell ref="A39:AF43"/>
    <mergeCell ref="G45:AF46"/>
    <mergeCell ref="I22:O22"/>
    <mergeCell ref="I29:O29"/>
    <mergeCell ref="Q29:W29"/>
    <mergeCell ref="X27:X28"/>
    <mergeCell ref="I24:O24"/>
    <mergeCell ref="Q24:W24"/>
    <mergeCell ref="Q22:W22"/>
    <mergeCell ref="I23:O23"/>
    <mergeCell ref="Q23:W23"/>
    <mergeCell ref="X25:X26"/>
    <mergeCell ref="Q20:W20"/>
    <mergeCell ref="I21:O21"/>
    <mergeCell ref="Q21:W21"/>
    <mergeCell ref="Y29:AE29"/>
    <mergeCell ref="A31:AF31"/>
    <mergeCell ref="Y23:AE23"/>
    <mergeCell ref="Y24:AE24"/>
    <mergeCell ref="B25:H26"/>
    <mergeCell ref="B27:H28"/>
    <mergeCell ref="I27:O28"/>
    <mergeCell ref="P27:P28"/>
    <mergeCell ref="Q27:W28"/>
    <mergeCell ref="AF27:AF28"/>
    <mergeCell ref="I25:O26"/>
    <mergeCell ref="P25:P26"/>
    <mergeCell ref="Q25:W26"/>
    <mergeCell ref="U16:AF16"/>
    <mergeCell ref="A18:H18"/>
    <mergeCell ref="Y18:AF18"/>
    <mergeCell ref="Y21:AE21"/>
    <mergeCell ref="Y22:AE22"/>
    <mergeCell ref="B19:C21"/>
    <mergeCell ref="B22:C24"/>
    <mergeCell ref="D22:H22"/>
    <mergeCell ref="D23:H23"/>
    <mergeCell ref="D24:H24"/>
    <mergeCell ref="D19:H19"/>
    <mergeCell ref="D20:H20"/>
    <mergeCell ref="D21:H21"/>
    <mergeCell ref="Y20:AE20"/>
    <mergeCell ref="Q19:W19"/>
    <mergeCell ref="I20:O20"/>
    <mergeCell ref="AD12:AF12"/>
    <mergeCell ref="U15:AF15"/>
    <mergeCell ref="Q18:X18"/>
    <mergeCell ref="I18:P18"/>
    <mergeCell ref="Y19:AE19"/>
    <mergeCell ref="I19:O19"/>
    <mergeCell ref="A10:P12"/>
    <mergeCell ref="Q10:S10"/>
    <mergeCell ref="T10:AF10"/>
    <mergeCell ref="Q11:AC12"/>
    <mergeCell ref="A19:A28"/>
    <mergeCell ref="L13:N13"/>
    <mergeCell ref="P13:R13"/>
    <mergeCell ref="A16:C16"/>
    <mergeCell ref="R16:T16"/>
    <mergeCell ref="D16:Q16"/>
    <mergeCell ref="A6:D7"/>
    <mergeCell ref="E6:P7"/>
    <mergeCell ref="Q6:T6"/>
    <mergeCell ref="Q7:T7"/>
    <mergeCell ref="A9:P9"/>
    <mergeCell ref="Q9:AF9"/>
    <mergeCell ref="A1:AF2"/>
    <mergeCell ref="I30:O30"/>
    <mergeCell ref="Q30:W30"/>
    <mergeCell ref="Y30:AE30"/>
    <mergeCell ref="B29:H29"/>
    <mergeCell ref="B30:H30"/>
    <mergeCell ref="A29:A30"/>
    <mergeCell ref="A4:AF4"/>
    <mergeCell ref="U6:AF6"/>
    <mergeCell ref="K14:AF14"/>
    <mergeCell ref="U7:AF7"/>
    <mergeCell ref="A15:C15"/>
    <mergeCell ref="A13:J14"/>
    <mergeCell ref="S13:AF13"/>
    <mergeCell ref="R15:T15"/>
    <mergeCell ref="D15:Q15"/>
  </mergeCells>
  <phoneticPr fontId="3"/>
  <hyperlinks>
    <hyperlink ref="U6" r:id="rId1"/>
  </hyperlinks>
  <printOptions horizontalCentered="1"/>
  <pageMargins left="0.70866141732283472" right="0.47244094488188981" top="0.39370078740157483" bottom="0.39370078740157483" header="0.51181102362204722" footer="0.51181102362204722"/>
  <pageSetup paperSize="9" scale="7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65"/>
  <sheetViews>
    <sheetView view="pageBreakPreview" zoomScale="75" zoomScaleNormal="75" zoomScaleSheetLayoutView="75" workbookViewId="0">
      <selection activeCell="H20" sqref="H20:I21"/>
    </sheetView>
  </sheetViews>
  <sheetFormatPr defaultColWidth="9" defaultRowHeight="15.75"/>
  <cols>
    <col min="1" max="1" width="3.5" style="138" customWidth="1"/>
    <col min="2" max="15" width="3.625" style="138" customWidth="1"/>
    <col min="16" max="27" width="3" style="138" customWidth="1"/>
    <col min="28" max="31" width="3.625" style="138" customWidth="1"/>
    <col min="32" max="33" width="4.125" style="138" customWidth="1"/>
    <col min="34" max="53" width="3.625" style="138" customWidth="1"/>
    <col min="54" max="16384" width="9" style="138"/>
  </cols>
  <sheetData>
    <row r="1" spans="1:33" ht="24" customHeight="1">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row>
    <row r="2" spans="1:33" ht="24" customHeight="1">
      <c r="A2" s="402" t="str">
        <f>'申込書②（弁当・ホテル旅館）'!A1</f>
        <v>エスペウィンターカップU12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spans="1:33" ht="6" customHeight="1">
      <c r="A3" s="139"/>
      <c r="B3" s="139"/>
    </row>
    <row r="4" spans="1:33" ht="13.5" customHeight="1">
      <c r="A4" s="139"/>
      <c r="B4" s="139"/>
      <c r="G4" s="403" t="s">
        <v>188</v>
      </c>
      <c r="H4" s="404"/>
      <c r="I4" s="404"/>
      <c r="J4" s="404"/>
      <c r="K4" s="404"/>
      <c r="L4" s="404"/>
      <c r="M4" s="404"/>
      <c r="N4" s="404"/>
      <c r="O4" s="404"/>
      <c r="P4" s="404"/>
      <c r="Q4" s="404"/>
      <c r="R4" s="404"/>
      <c r="S4" s="404"/>
      <c r="T4" s="404"/>
      <c r="U4" s="404"/>
      <c r="V4" s="404"/>
      <c r="W4" s="404"/>
      <c r="X4" s="404"/>
      <c r="Y4" s="405"/>
    </row>
    <row r="5" spans="1:33" ht="15.75" customHeight="1">
      <c r="A5" s="139"/>
      <c r="B5" s="139"/>
      <c r="G5" s="406"/>
      <c r="H5" s="407"/>
      <c r="I5" s="407"/>
      <c r="J5" s="407"/>
      <c r="K5" s="407"/>
      <c r="L5" s="407"/>
      <c r="M5" s="407"/>
      <c r="N5" s="407"/>
      <c r="O5" s="407"/>
      <c r="P5" s="407"/>
      <c r="Q5" s="407"/>
      <c r="R5" s="407"/>
      <c r="S5" s="407"/>
      <c r="T5" s="407"/>
      <c r="U5" s="407"/>
      <c r="V5" s="407"/>
      <c r="W5" s="407"/>
      <c r="X5" s="407"/>
      <c r="Y5" s="408"/>
    </row>
    <row r="6" spans="1:33" ht="6" customHeight="1" thickBot="1"/>
    <row r="7" spans="1:33" ht="14.25" customHeight="1">
      <c r="A7" s="409" t="s">
        <v>189</v>
      </c>
      <c r="B7" s="410"/>
      <c r="C7" s="410"/>
      <c r="D7" s="413" t="str">
        <f>IF('申込書①（参加・公民館）'!J7="","",'申込書①（参加・公民館）'!J7)</f>
        <v/>
      </c>
      <c r="E7" s="410"/>
      <c r="F7" s="410"/>
      <c r="G7" s="414"/>
      <c r="H7" s="413" t="s">
        <v>183</v>
      </c>
      <c r="I7" s="410"/>
      <c r="J7" s="414"/>
      <c r="K7" s="413" t="str">
        <f>IF('申込書①（参加・公民館）'!M4="","",'申込書①（参加・公民館）'!M4)</f>
        <v/>
      </c>
      <c r="L7" s="410"/>
      <c r="M7" s="410"/>
      <c r="N7" s="410"/>
      <c r="O7" s="410"/>
      <c r="P7" s="410"/>
      <c r="Q7" s="410"/>
      <c r="R7" s="410"/>
      <c r="S7" s="410"/>
      <c r="T7" s="410"/>
      <c r="U7" s="410"/>
      <c r="V7" s="410"/>
      <c r="W7" s="414"/>
      <c r="X7" s="537" t="s">
        <v>190</v>
      </c>
      <c r="Y7" s="538"/>
      <c r="Z7" s="539"/>
      <c r="AA7" s="413" t="str">
        <f>IF('申込書①（参加・公民館）'!J10="","",'申込書①（参加・公民館）'!J10)</f>
        <v/>
      </c>
      <c r="AB7" s="410"/>
      <c r="AC7" s="410"/>
      <c r="AD7" s="410"/>
      <c r="AE7" s="410"/>
      <c r="AF7" s="410"/>
      <c r="AG7" s="543"/>
    </row>
    <row r="8" spans="1:33" ht="24" customHeight="1">
      <c r="A8" s="411"/>
      <c r="B8" s="412"/>
      <c r="C8" s="412"/>
      <c r="D8" s="415"/>
      <c r="E8" s="416"/>
      <c r="F8" s="416"/>
      <c r="G8" s="417"/>
      <c r="H8" s="415"/>
      <c r="I8" s="416"/>
      <c r="J8" s="417"/>
      <c r="K8" s="415"/>
      <c r="L8" s="416"/>
      <c r="M8" s="416"/>
      <c r="N8" s="416"/>
      <c r="O8" s="416"/>
      <c r="P8" s="416"/>
      <c r="Q8" s="416"/>
      <c r="R8" s="416"/>
      <c r="S8" s="416"/>
      <c r="T8" s="416"/>
      <c r="U8" s="416"/>
      <c r="V8" s="416"/>
      <c r="W8" s="417"/>
      <c r="X8" s="540"/>
      <c r="Y8" s="541"/>
      <c r="Z8" s="542"/>
      <c r="AA8" s="415"/>
      <c r="AB8" s="416"/>
      <c r="AC8" s="416"/>
      <c r="AD8" s="416"/>
      <c r="AE8" s="416"/>
      <c r="AF8" s="416"/>
      <c r="AG8" s="424"/>
    </row>
    <row r="9" spans="1:33" ht="17.25" customHeight="1">
      <c r="A9" s="396"/>
      <c r="B9" s="397"/>
      <c r="C9" s="398"/>
      <c r="D9" s="399" t="s">
        <v>191</v>
      </c>
      <c r="E9" s="400"/>
      <c r="F9" s="400"/>
      <c r="G9" s="401"/>
      <c r="H9" s="143" t="s">
        <v>192</v>
      </c>
      <c r="I9" s="544" t="str">
        <f>IF('申込書①（参加・公民館）'!C7="","",'申込書①（参加・公民館）'!C7)</f>
        <v/>
      </c>
      <c r="J9" s="544"/>
      <c r="K9" s="544"/>
      <c r="L9" s="544"/>
      <c r="M9" s="544"/>
      <c r="N9" s="544"/>
      <c r="O9" s="544"/>
      <c r="P9" s="544"/>
      <c r="Q9" s="544"/>
      <c r="R9" s="544"/>
      <c r="S9" s="544"/>
      <c r="T9" s="544"/>
      <c r="U9" s="544"/>
      <c r="V9" s="544"/>
      <c r="W9" s="544"/>
      <c r="X9" s="544"/>
      <c r="Y9" s="544"/>
      <c r="Z9" s="544"/>
      <c r="AA9" s="544"/>
      <c r="AB9" s="544"/>
      <c r="AC9" s="544"/>
      <c r="AD9" s="544"/>
      <c r="AE9" s="544"/>
      <c r="AF9" s="544"/>
      <c r="AG9" s="545"/>
    </row>
    <row r="10" spans="1:33" ht="17.25" customHeight="1">
      <c r="A10" s="418" t="s">
        <v>193</v>
      </c>
      <c r="B10" s="419"/>
      <c r="C10" s="420"/>
      <c r="D10" s="421" t="s">
        <v>194</v>
      </c>
      <c r="E10" s="422"/>
      <c r="F10" s="422"/>
      <c r="G10" s="423"/>
      <c r="H10" s="415" t="str">
        <f>IF('申込書①（参加・公民館）'!J7="","",'申込書①（参加・公民館）'!J7&amp;'申込書①（参加・公民館）'!R7&amp;'申込書①（参加・公民館）'!AI7&amp;'申込書①（参加・公民館）'!AZ7)</f>
        <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24"/>
    </row>
    <row r="11" spans="1:33" ht="17.25" customHeight="1">
      <c r="A11" s="418" t="s">
        <v>195</v>
      </c>
      <c r="B11" s="419"/>
      <c r="C11" s="420"/>
      <c r="D11" s="425" t="s">
        <v>196</v>
      </c>
      <c r="E11" s="425"/>
      <c r="F11" s="425"/>
      <c r="G11" s="425"/>
      <c r="H11" s="425" t="s">
        <v>197</v>
      </c>
      <c r="I11" s="425"/>
      <c r="J11" s="426" t="str">
        <f>IF('申込書①（参加・公民館）'!F8="","",'申込書①（参加・公民館）'!F8)</f>
        <v/>
      </c>
      <c r="K11" s="427"/>
      <c r="L11" s="427"/>
      <c r="M11" s="427"/>
      <c r="N11" s="427"/>
      <c r="O11" s="427"/>
      <c r="P11" s="427"/>
      <c r="Q11" s="427"/>
      <c r="R11" s="427"/>
      <c r="S11" s="428"/>
      <c r="T11" s="429" t="s">
        <v>198</v>
      </c>
      <c r="U11" s="430"/>
      <c r="V11" s="426" t="str">
        <f>IF('申込書①（参加・公民館）'!V8="","",'申込書①（参加・公民館）'!V8)</f>
        <v/>
      </c>
      <c r="W11" s="427"/>
      <c r="X11" s="427"/>
      <c r="Y11" s="427"/>
      <c r="Z11" s="427"/>
      <c r="AA11" s="427"/>
      <c r="AB11" s="427"/>
      <c r="AC11" s="427"/>
      <c r="AD11" s="427"/>
      <c r="AE11" s="427"/>
      <c r="AF11" s="427"/>
      <c r="AG11" s="431"/>
    </row>
    <row r="12" spans="1:33" ht="17.25" customHeight="1" thickBot="1">
      <c r="A12" s="448"/>
      <c r="B12" s="449"/>
      <c r="C12" s="450"/>
      <c r="D12" s="451" t="s">
        <v>199</v>
      </c>
      <c r="E12" s="452"/>
      <c r="F12" s="452"/>
      <c r="G12" s="453"/>
      <c r="H12" s="454" t="s">
        <v>200</v>
      </c>
      <c r="I12" s="454"/>
      <c r="J12" s="455" t="str">
        <f>IF('申込書①（参加・公民館）'!J11="","",'申込書①（参加・公民館）'!J11)</f>
        <v/>
      </c>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7"/>
    </row>
    <row r="13" spans="1:33" ht="6" customHeight="1"/>
    <row r="14" spans="1:33">
      <c r="A14" s="138" t="s">
        <v>201</v>
      </c>
    </row>
    <row r="15" spans="1:33" ht="6" customHeight="1" thickBot="1">
      <c r="T15" s="140"/>
      <c r="U15" s="140"/>
      <c r="V15" s="140"/>
      <c r="W15" s="140"/>
    </row>
    <row r="16" spans="1:33" ht="22.5" customHeight="1">
      <c r="A16" s="458" t="s">
        <v>202</v>
      </c>
      <c r="B16" s="460" t="s">
        <v>203</v>
      </c>
      <c r="C16" s="460"/>
      <c r="D16" s="460"/>
      <c r="E16" s="460"/>
      <c r="F16" s="460"/>
      <c r="G16" s="460"/>
      <c r="H16" s="460" t="s">
        <v>204</v>
      </c>
      <c r="I16" s="460"/>
      <c r="J16" s="460" t="s">
        <v>205</v>
      </c>
      <c r="K16" s="460"/>
      <c r="L16" s="432" t="s">
        <v>206</v>
      </c>
      <c r="M16" s="432" t="s">
        <v>207</v>
      </c>
      <c r="N16" s="432" t="s">
        <v>23</v>
      </c>
      <c r="O16" s="432" t="s">
        <v>208</v>
      </c>
      <c r="P16" s="434" t="s">
        <v>209</v>
      </c>
      <c r="Q16" s="435"/>
      <c r="R16" s="435"/>
      <c r="S16" s="435"/>
      <c r="T16" s="435"/>
      <c r="U16" s="435"/>
      <c r="V16" s="435"/>
      <c r="W16" s="435"/>
      <c r="X16" s="435"/>
      <c r="Y16" s="435"/>
      <c r="Z16" s="435"/>
      <c r="AA16" s="435"/>
      <c r="AB16" s="436" t="s">
        <v>210</v>
      </c>
      <c r="AC16" s="437"/>
      <c r="AD16" s="437"/>
      <c r="AE16" s="437"/>
      <c r="AF16" s="437"/>
      <c r="AG16" s="438"/>
    </row>
    <row r="17" spans="1:35">
      <c r="A17" s="459"/>
      <c r="B17" s="461"/>
      <c r="C17" s="461"/>
      <c r="D17" s="461"/>
      <c r="E17" s="461"/>
      <c r="F17" s="461"/>
      <c r="G17" s="461"/>
      <c r="H17" s="461"/>
      <c r="I17" s="461"/>
      <c r="J17" s="461"/>
      <c r="K17" s="461"/>
      <c r="L17" s="433"/>
      <c r="M17" s="433"/>
      <c r="N17" s="433"/>
      <c r="O17" s="433"/>
      <c r="P17" s="442">
        <f>'申込書①（参加・公民館）'!J20</f>
        <v>43869</v>
      </c>
      <c r="Q17" s="443"/>
      <c r="R17" s="443"/>
      <c r="S17" s="444"/>
      <c r="T17" s="445"/>
      <c r="U17" s="446"/>
      <c r="V17" s="446"/>
      <c r="W17" s="447"/>
      <c r="X17" s="445"/>
      <c r="Y17" s="446"/>
      <c r="Z17" s="446"/>
      <c r="AA17" s="447"/>
      <c r="AB17" s="439"/>
      <c r="AC17" s="440"/>
      <c r="AD17" s="440"/>
      <c r="AE17" s="440"/>
      <c r="AF17" s="440"/>
      <c r="AG17" s="441"/>
    </row>
    <row r="18" spans="1:35" ht="10.5" customHeight="1">
      <c r="A18" s="479" t="s">
        <v>211</v>
      </c>
      <c r="B18" s="481" t="s">
        <v>212</v>
      </c>
      <c r="C18" s="482"/>
      <c r="D18" s="482"/>
      <c r="E18" s="482"/>
      <c r="F18" s="482"/>
      <c r="G18" s="483"/>
      <c r="H18" s="484" t="s">
        <v>180</v>
      </c>
      <c r="I18" s="398"/>
      <c r="J18" s="484">
        <v>14</v>
      </c>
      <c r="K18" s="398"/>
      <c r="L18" s="462"/>
      <c r="M18" s="462"/>
      <c r="N18" s="462" t="s">
        <v>213</v>
      </c>
      <c r="O18" s="464"/>
      <c r="P18" s="466" t="s">
        <v>222</v>
      </c>
      <c r="Q18" s="466"/>
      <c r="R18" s="466"/>
      <c r="S18" s="467"/>
      <c r="T18" s="470"/>
      <c r="U18" s="471"/>
      <c r="V18" s="471"/>
      <c r="W18" s="472"/>
      <c r="X18" s="470"/>
      <c r="Y18" s="471"/>
      <c r="Z18" s="471"/>
      <c r="AA18" s="472"/>
      <c r="AB18" s="397"/>
      <c r="AC18" s="397"/>
      <c r="AD18" s="397"/>
      <c r="AE18" s="397"/>
      <c r="AF18" s="397"/>
      <c r="AG18" s="476"/>
    </row>
    <row r="19" spans="1:35" ht="21" customHeight="1" thickBot="1">
      <c r="A19" s="480"/>
      <c r="B19" s="487" t="s">
        <v>214</v>
      </c>
      <c r="C19" s="487"/>
      <c r="D19" s="487"/>
      <c r="E19" s="487"/>
      <c r="F19" s="487"/>
      <c r="G19" s="487"/>
      <c r="H19" s="485"/>
      <c r="I19" s="486"/>
      <c r="J19" s="485"/>
      <c r="K19" s="486"/>
      <c r="L19" s="463"/>
      <c r="M19" s="463"/>
      <c r="N19" s="463"/>
      <c r="O19" s="465"/>
      <c r="P19" s="468"/>
      <c r="Q19" s="468"/>
      <c r="R19" s="468"/>
      <c r="S19" s="469"/>
      <c r="T19" s="473"/>
      <c r="U19" s="474"/>
      <c r="V19" s="474"/>
      <c r="W19" s="475"/>
      <c r="X19" s="473"/>
      <c r="Y19" s="474"/>
      <c r="Z19" s="474"/>
      <c r="AA19" s="475"/>
      <c r="AB19" s="477"/>
      <c r="AC19" s="477"/>
      <c r="AD19" s="477"/>
      <c r="AE19" s="477"/>
      <c r="AF19" s="477"/>
      <c r="AG19" s="478"/>
    </row>
    <row r="20" spans="1:35" ht="10.5" customHeight="1" thickTop="1">
      <c r="A20" s="505">
        <v>1</v>
      </c>
      <c r="B20" s="506"/>
      <c r="C20" s="507"/>
      <c r="D20" s="507"/>
      <c r="E20" s="507"/>
      <c r="F20" s="507"/>
      <c r="G20" s="508"/>
      <c r="H20" s="509"/>
      <c r="I20" s="420"/>
      <c r="J20" s="509"/>
      <c r="K20" s="420"/>
      <c r="L20" s="488"/>
      <c r="M20" s="488"/>
      <c r="N20" s="488"/>
      <c r="O20" s="490"/>
      <c r="P20" s="492"/>
      <c r="Q20" s="492"/>
      <c r="R20" s="492"/>
      <c r="S20" s="493"/>
      <c r="T20" s="496"/>
      <c r="U20" s="497"/>
      <c r="V20" s="497"/>
      <c r="W20" s="498"/>
      <c r="X20" s="496"/>
      <c r="Y20" s="497"/>
      <c r="Z20" s="497"/>
      <c r="AA20" s="498"/>
      <c r="AB20" s="502"/>
      <c r="AC20" s="503"/>
      <c r="AD20" s="503"/>
      <c r="AE20" s="503"/>
      <c r="AF20" s="503"/>
      <c r="AG20" s="504"/>
    </row>
    <row r="21" spans="1:35" ht="21" customHeight="1">
      <c r="A21" s="479"/>
      <c r="B21" s="512" t="str">
        <f>IF(選手名簿!D10="","",選手名簿!D10)</f>
        <v/>
      </c>
      <c r="C21" s="513"/>
      <c r="D21" s="513"/>
      <c r="E21" s="513"/>
      <c r="F21" s="513"/>
      <c r="G21" s="514"/>
      <c r="H21" s="510"/>
      <c r="I21" s="511"/>
      <c r="J21" s="510"/>
      <c r="K21" s="511"/>
      <c r="L21" s="489"/>
      <c r="M21" s="489"/>
      <c r="N21" s="489"/>
      <c r="O21" s="491"/>
      <c r="P21" s="494"/>
      <c r="Q21" s="494"/>
      <c r="R21" s="494"/>
      <c r="S21" s="495"/>
      <c r="T21" s="499"/>
      <c r="U21" s="500"/>
      <c r="V21" s="500"/>
      <c r="W21" s="501"/>
      <c r="X21" s="499"/>
      <c r="Y21" s="500"/>
      <c r="Z21" s="500"/>
      <c r="AA21" s="501"/>
      <c r="AB21" s="415"/>
      <c r="AC21" s="416"/>
      <c r="AD21" s="416"/>
      <c r="AE21" s="416"/>
      <c r="AF21" s="416"/>
      <c r="AG21" s="424"/>
      <c r="AI21" s="138" t="s">
        <v>218</v>
      </c>
    </row>
    <row r="22" spans="1:35" ht="10.5" customHeight="1">
      <c r="A22" s="479">
        <v>2</v>
      </c>
      <c r="B22" s="481"/>
      <c r="C22" s="482"/>
      <c r="D22" s="482"/>
      <c r="E22" s="482"/>
      <c r="F22" s="482"/>
      <c r="G22" s="483"/>
      <c r="H22" s="484"/>
      <c r="I22" s="398"/>
      <c r="J22" s="484"/>
      <c r="K22" s="398"/>
      <c r="L22" s="464"/>
      <c r="M22" s="464"/>
      <c r="N22" s="464"/>
      <c r="O22" s="464"/>
      <c r="P22" s="466"/>
      <c r="Q22" s="466"/>
      <c r="R22" s="466"/>
      <c r="S22" s="467"/>
      <c r="T22" s="470"/>
      <c r="U22" s="471"/>
      <c r="V22" s="471"/>
      <c r="W22" s="472"/>
      <c r="X22" s="470"/>
      <c r="Y22" s="471"/>
      <c r="Z22" s="471"/>
      <c r="AA22" s="472"/>
      <c r="AB22" s="515"/>
      <c r="AC22" s="516"/>
      <c r="AD22" s="516"/>
      <c r="AE22" s="516"/>
      <c r="AF22" s="516"/>
      <c r="AG22" s="517"/>
      <c r="AI22" s="138" t="s">
        <v>219</v>
      </c>
    </row>
    <row r="23" spans="1:35" ht="21" customHeight="1">
      <c r="A23" s="479"/>
      <c r="B23" s="512" t="str">
        <f>IF(選手名簿!D11="","",選手名簿!D11)</f>
        <v/>
      </c>
      <c r="C23" s="513"/>
      <c r="D23" s="513"/>
      <c r="E23" s="513"/>
      <c r="F23" s="513"/>
      <c r="G23" s="514"/>
      <c r="H23" s="510"/>
      <c r="I23" s="511"/>
      <c r="J23" s="510"/>
      <c r="K23" s="511"/>
      <c r="L23" s="491"/>
      <c r="M23" s="491"/>
      <c r="N23" s="491"/>
      <c r="O23" s="491"/>
      <c r="P23" s="494"/>
      <c r="Q23" s="494"/>
      <c r="R23" s="494"/>
      <c r="S23" s="495"/>
      <c r="T23" s="499"/>
      <c r="U23" s="500"/>
      <c r="V23" s="500"/>
      <c r="W23" s="501"/>
      <c r="X23" s="499"/>
      <c r="Y23" s="500"/>
      <c r="Z23" s="500"/>
      <c r="AA23" s="501"/>
      <c r="AB23" s="415"/>
      <c r="AC23" s="416"/>
      <c r="AD23" s="416"/>
      <c r="AE23" s="416"/>
      <c r="AF23" s="416"/>
      <c r="AG23" s="424"/>
    </row>
    <row r="24" spans="1:35" ht="10.5" customHeight="1">
      <c r="A24" s="479">
        <v>3</v>
      </c>
      <c r="B24" s="481"/>
      <c r="C24" s="482"/>
      <c r="D24" s="482"/>
      <c r="E24" s="482"/>
      <c r="F24" s="482"/>
      <c r="G24" s="483"/>
      <c r="H24" s="484"/>
      <c r="I24" s="398"/>
      <c r="J24" s="484"/>
      <c r="K24" s="398"/>
      <c r="L24" s="464"/>
      <c r="M24" s="464"/>
      <c r="N24" s="464"/>
      <c r="O24" s="464"/>
      <c r="P24" s="466"/>
      <c r="Q24" s="466"/>
      <c r="R24" s="466"/>
      <c r="S24" s="467"/>
      <c r="T24" s="470"/>
      <c r="U24" s="471"/>
      <c r="V24" s="471"/>
      <c r="W24" s="472"/>
      <c r="X24" s="470"/>
      <c r="Y24" s="471"/>
      <c r="Z24" s="471"/>
      <c r="AA24" s="472"/>
      <c r="AB24" s="515"/>
      <c r="AC24" s="516"/>
      <c r="AD24" s="516"/>
      <c r="AE24" s="516"/>
      <c r="AF24" s="516"/>
      <c r="AG24" s="517"/>
    </row>
    <row r="25" spans="1:35" ht="21" customHeight="1">
      <c r="A25" s="479"/>
      <c r="B25" s="512" t="str">
        <f>IF(選手名簿!D12="","",選手名簿!D12)</f>
        <v/>
      </c>
      <c r="C25" s="513"/>
      <c r="D25" s="513"/>
      <c r="E25" s="513"/>
      <c r="F25" s="513"/>
      <c r="G25" s="514"/>
      <c r="H25" s="510"/>
      <c r="I25" s="511"/>
      <c r="J25" s="510"/>
      <c r="K25" s="511"/>
      <c r="L25" s="491"/>
      <c r="M25" s="491"/>
      <c r="N25" s="491"/>
      <c r="O25" s="491"/>
      <c r="P25" s="494"/>
      <c r="Q25" s="494"/>
      <c r="R25" s="494"/>
      <c r="S25" s="495"/>
      <c r="T25" s="499"/>
      <c r="U25" s="500"/>
      <c r="V25" s="500"/>
      <c r="W25" s="501"/>
      <c r="X25" s="499"/>
      <c r="Y25" s="500"/>
      <c r="Z25" s="500"/>
      <c r="AA25" s="501"/>
      <c r="AB25" s="415"/>
      <c r="AC25" s="416"/>
      <c r="AD25" s="416"/>
      <c r="AE25" s="416"/>
      <c r="AF25" s="416"/>
      <c r="AG25" s="424"/>
    </row>
    <row r="26" spans="1:35" ht="10.5" customHeight="1">
      <c r="A26" s="479">
        <v>4</v>
      </c>
      <c r="B26" s="518"/>
      <c r="C26" s="518"/>
      <c r="D26" s="518"/>
      <c r="E26" s="518"/>
      <c r="F26" s="518"/>
      <c r="G26" s="518"/>
      <c r="H26" s="484"/>
      <c r="I26" s="398"/>
      <c r="J26" s="484"/>
      <c r="K26" s="398"/>
      <c r="L26" s="464"/>
      <c r="M26" s="464"/>
      <c r="N26" s="464"/>
      <c r="O26" s="464"/>
      <c r="P26" s="466"/>
      <c r="Q26" s="466"/>
      <c r="R26" s="466"/>
      <c r="S26" s="467"/>
      <c r="T26" s="470"/>
      <c r="U26" s="471"/>
      <c r="V26" s="471"/>
      <c r="W26" s="472"/>
      <c r="X26" s="470"/>
      <c r="Y26" s="471"/>
      <c r="Z26" s="471"/>
      <c r="AA26" s="472"/>
      <c r="AB26" s="515"/>
      <c r="AC26" s="516"/>
      <c r="AD26" s="516"/>
      <c r="AE26" s="516"/>
      <c r="AF26" s="516"/>
      <c r="AG26" s="517"/>
    </row>
    <row r="27" spans="1:35" ht="21" customHeight="1">
      <c r="A27" s="479"/>
      <c r="B27" s="512" t="str">
        <f>IF(選手名簿!D13="","",選手名簿!D13)</f>
        <v/>
      </c>
      <c r="C27" s="513"/>
      <c r="D27" s="513"/>
      <c r="E27" s="513"/>
      <c r="F27" s="513"/>
      <c r="G27" s="514"/>
      <c r="H27" s="510"/>
      <c r="I27" s="511"/>
      <c r="J27" s="510"/>
      <c r="K27" s="511"/>
      <c r="L27" s="491"/>
      <c r="M27" s="491"/>
      <c r="N27" s="491"/>
      <c r="O27" s="491"/>
      <c r="P27" s="494"/>
      <c r="Q27" s="494"/>
      <c r="R27" s="494"/>
      <c r="S27" s="495"/>
      <c r="T27" s="499"/>
      <c r="U27" s="500"/>
      <c r="V27" s="500"/>
      <c r="W27" s="501"/>
      <c r="X27" s="499"/>
      <c r="Y27" s="500"/>
      <c r="Z27" s="500"/>
      <c r="AA27" s="501"/>
      <c r="AB27" s="415"/>
      <c r="AC27" s="416"/>
      <c r="AD27" s="416"/>
      <c r="AE27" s="416"/>
      <c r="AF27" s="416"/>
      <c r="AG27" s="424"/>
    </row>
    <row r="28" spans="1:35" ht="10.5" customHeight="1">
      <c r="A28" s="479">
        <v>5</v>
      </c>
      <c r="B28" s="481"/>
      <c r="C28" s="482"/>
      <c r="D28" s="482"/>
      <c r="E28" s="482"/>
      <c r="F28" s="482"/>
      <c r="G28" s="483"/>
      <c r="H28" s="484"/>
      <c r="I28" s="398"/>
      <c r="J28" s="484"/>
      <c r="K28" s="398"/>
      <c r="L28" s="464"/>
      <c r="M28" s="464"/>
      <c r="N28" s="464"/>
      <c r="O28" s="464"/>
      <c r="P28" s="466"/>
      <c r="Q28" s="466"/>
      <c r="R28" s="466"/>
      <c r="S28" s="467"/>
      <c r="T28" s="470"/>
      <c r="U28" s="471"/>
      <c r="V28" s="471"/>
      <c r="W28" s="472"/>
      <c r="X28" s="470"/>
      <c r="Y28" s="471"/>
      <c r="Z28" s="471"/>
      <c r="AA28" s="472"/>
      <c r="AB28" s="515"/>
      <c r="AC28" s="516"/>
      <c r="AD28" s="516"/>
      <c r="AE28" s="516"/>
      <c r="AF28" s="516"/>
      <c r="AG28" s="517"/>
    </row>
    <row r="29" spans="1:35" ht="21" customHeight="1">
      <c r="A29" s="479"/>
      <c r="B29" s="512" t="str">
        <f>IF(選手名簿!D14="","",選手名簿!D14)</f>
        <v/>
      </c>
      <c r="C29" s="513"/>
      <c r="D29" s="513"/>
      <c r="E29" s="513"/>
      <c r="F29" s="513"/>
      <c r="G29" s="514"/>
      <c r="H29" s="510"/>
      <c r="I29" s="511"/>
      <c r="J29" s="510"/>
      <c r="K29" s="511"/>
      <c r="L29" s="491"/>
      <c r="M29" s="491"/>
      <c r="N29" s="491"/>
      <c r="O29" s="491"/>
      <c r="P29" s="494"/>
      <c r="Q29" s="494"/>
      <c r="R29" s="494"/>
      <c r="S29" s="495"/>
      <c r="T29" s="499"/>
      <c r="U29" s="500"/>
      <c r="V29" s="500"/>
      <c r="W29" s="501"/>
      <c r="X29" s="499"/>
      <c r="Y29" s="500"/>
      <c r="Z29" s="500"/>
      <c r="AA29" s="501"/>
      <c r="AB29" s="415"/>
      <c r="AC29" s="416"/>
      <c r="AD29" s="416"/>
      <c r="AE29" s="416"/>
      <c r="AF29" s="416"/>
      <c r="AG29" s="424"/>
    </row>
    <row r="30" spans="1:35" ht="10.5" customHeight="1">
      <c r="A30" s="479">
        <v>6</v>
      </c>
      <c r="B30" s="481"/>
      <c r="C30" s="482"/>
      <c r="D30" s="482"/>
      <c r="E30" s="482"/>
      <c r="F30" s="482"/>
      <c r="G30" s="483"/>
      <c r="H30" s="484"/>
      <c r="I30" s="398"/>
      <c r="J30" s="484"/>
      <c r="K30" s="398"/>
      <c r="L30" s="464"/>
      <c r="M30" s="464"/>
      <c r="N30" s="464"/>
      <c r="O30" s="464"/>
      <c r="P30" s="466"/>
      <c r="Q30" s="466"/>
      <c r="R30" s="466"/>
      <c r="S30" s="467"/>
      <c r="T30" s="470"/>
      <c r="U30" s="471"/>
      <c r="V30" s="471"/>
      <c r="W30" s="472"/>
      <c r="X30" s="470"/>
      <c r="Y30" s="471"/>
      <c r="Z30" s="471"/>
      <c r="AA30" s="472"/>
      <c r="AB30" s="515"/>
      <c r="AC30" s="516"/>
      <c r="AD30" s="516"/>
      <c r="AE30" s="516"/>
      <c r="AF30" s="516"/>
      <c r="AG30" s="517"/>
    </row>
    <row r="31" spans="1:35" ht="21" customHeight="1">
      <c r="A31" s="479"/>
      <c r="B31" s="512" t="str">
        <f>IF(選手名簿!D15="","",選手名簿!D15)</f>
        <v/>
      </c>
      <c r="C31" s="513"/>
      <c r="D31" s="513"/>
      <c r="E31" s="513"/>
      <c r="F31" s="513"/>
      <c r="G31" s="514"/>
      <c r="H31" s="510"/>
      <c r="I31" s="511"/>
      <c r="J31" s="510"/>
      <c r="K31" s="511"/>
      <c r="L31" s="491"/>
      <c r="M31" s="491"/>
      <c r="N31" s="491"/>
      <c r="O31" s="491"/>
      <c r="P31" s="494"/>
      <c r="Q31" s="494"/>
      <c r="R31" s="494"/>
      <c r="S31" s="495"/>
      <c r="T31" s="499"/>
      <c r="U31" s="500"/>
      <c r="V31" s="500"/>
      <c r="W31" s="501"/>
      <c r="X31" s="499"/>
      <c r="Y31" s="500"/>
      <c r="Z31" s="500"/>
      <c r="AA31" s="501"/>
      <c r="AB31" s="415"/>
      <c r="AC31" s="416"/>
      <c r="AD31" s="416"/>
      <c r="AE31" s="416"/>
      <c r="AF31" s="416"/>
      <c r="AG31" s="424"/>
    </row>
    <row r="32" spans="1:35" ht="10.5" customHeight="1">
      <c r="A32" s="479">
        <v>7</v>
      </c>
      <c r="B32" s="481"/>
      <c r="C32" s="482"/>
      <c r="D32" s="482"/>
      <c r="E32" s="482"/>
      <c r="F32" s="482"/>
      <c r="G32" s="483"/>
      <c r="H32" s="484"/>
      <c r="I32" s="398"/>
      <c r="J32" s="484"/>
      <c r="K32" s="398"/>
      <c r="L32" s="464"/>
      <c r="M32" s="464"/>
      <c r="N32" s="464"/>
      <c r="O32" s="464"/>
      <c r="P32" s="466"/>
      <c r="Q32" s="466"/>
      <c r="R32" s="466"/>
      <c r="S32" s="467"/>
      <c r="T32" s="470"/>
      <c r="U32" s="471"/>
      <c r="V32" s="471"/>
      <c r="W32" s="472"/>
      <c r="X32" s="470"/>
      <c r="Y32" s="471"/>
      <c r="Z32" s="471"/>
      <c r="AA32" s="472"/>
      <c r="AB32" s="515"/>
      <c r="AC32" s="516"/>
      <c r="AD32" s="516"/>
      <c r="AE32" s="516"/>
      <c r="AF32" s="516"/>
      <c r="AG32" s="517"/>
    </row>
    <row r="33" spans="1:33" ht="21" customHeight="1">
      <c r="A33" s="479"/>
      <c r="B33" s="512" t="str">
        <f>IF(選手名簿!D16="","",選手名簿!D16)</f>
        <v/>
      </c>
      <c r="C33" s="513"/>
      <c r="D33" s="513"/>
      <c r="E33" s="513"/>
      <c r="F33" s="513"/>
      <c r="G33" s="514"/>
      <c r="H33" s="510"/>
      <c r="I33" s="511"/>
      <c r="J33" s="510"/>
      <c r="K33" s="511"/>
      <c r="L33" s="491"/>
      <c r="M33" s="491"/>
      <c r="N33" s="491"/>
      <c r="O33" s="491"/>
      <c r="P33" s="494"/>
      <c r="Q33" s="494"/>
      <c r="R33" s="494"/>
      <c r="S33" s="495"/>
      <c r="T33" s="499"/>
      <c r="U33" s="500"/>
      <c r="V33" s="500"/>
      <c r="W33" s="501"/>
      <c r="X33" s="499"/>
      <c r="Y33" s="500"/>
      <c r="Z33" s="500"/>
      <c r="AA33" s="501"/>
      <c r="AB33" s="415"/>
      <c r="AC33" s="416"/>
      <c r="AD33" s="416"/>
      <c r="AE33" s="416"/>
      <c r="AF33" s="416"/>
      <c r="AG33" s="424"/>
    </row>
    <row r="34" spans="1:33" ht="10.5" customHeight="1">
      <c r="A34" s="479">
        <v>8</v>
      </c>
      <c r="B34" s="481"/>
      <c r="C34" s="482"/>
      <c r="D34" s="482"/>
      <c r="E34" s="482"/>
      <c r="F34" s="482"/>
      <c r="G34" s="483"/>
      <c r="H34" s="484"/>
      <c r="I34" s="398"/>
      <c r="J34" s="484"/>
      <c r="K34" s="398"/>
      <c r="L34" s="464"/>
      <c r="M34" s="464"/>
      <c r="N34" s="464"/>
      <c r="O34" s="464"/>
      <c r="P34" s="466"/>
      <c r="Q34" s="466"/>
      <c r="R34" s="466"/>
      <c r="S34" s="467"/>
      <c r="T34" s="470"/>
      <c r="U34" s="471"/>
      <c r="V34" s="471"/>
      <c r="W34" s="472"/>
      <c r="X34" s="470"/>
      <c r="Y34" s="471"/>
      <c r="Z34" s="471"/>
      <c r="AA34" s="472"/>
      <c r="AB34" s="515"/>
      <c r="AC34" s="516"/>
      <c r="AD34" s="516"/>
      <c r="AE34" s="516"/>
      <c r="AF34" s="516"/>
      <c r="AG34" s="517"/>
    </row>
    <row r="35" spans="1:33" ht="24" customHeight="1">
      <c r="A35" s="479"/>
      <c r="B35" s="512" t="str">
        <f>IF(選手名簿!D17="","",選手名簿!D17)</f>
        <v/>
      </c>
      <c r="C35" s="513"/>
      <c r="D35" s="513"/>
      <c r="E35" s="513"/>
      <c r="F35" s="513"/>
      <c r="G35" s="514"/>
      <c r="H35" s="510"/>
      <c r="I35" s="511"/>
      <c r="J35" s="510"/>
      <c r="K35" s="511"/>
      <c r="L35" s="491"/>
      <c r="M35" s="491"/>
      <c r="N35" s="491"/>
      <c r="O35" s="491"/>
      <c r="P35" s="494"/>
      <c r="Q35" s="494"/>
      <c r="R35" s="494"/>
      <c r="S35" s="495"/>
      <c r="T35" s="499"/>
      <c r="U35" s="500"/>
      <c r="V35" s="500"/>
      <c r="W35" s="501"/>
      <c r="X35" s="499"/>
      <c r="Y35" s="500"/>
      <c r="Z35" s="500"/>
      <c r="AA35" s="501"/>
      <c r="AB35" s="415"/>
      <c r="AC35" s="416"/>
      <c r="AD35" s="416"/>
      <c r="AE35" s="416"/>
      <c r="AF35" s="416"/>
      <c r="AG35" s="424"/>
    </row>
    <row r="36" spans="1:33" ht="15.75" customHeight="1">
      <c r="A36" s="479">
        <v>9</v>
      </c>
      <c r="B36" s="481"/>
      <c r="C36" s="482"/>
      <c r="D36" s="482"/>
      <c r="E36" s="482"/>
      <c r="F36" s="482"/>
      <c r="G36" s="483"/>
      <c r="H36" s="484"/>
      <c r="I36" s="398"/>
      <c r="J36" s="484"/>
      <c r="K36" s="398"/>
      <c r="L36" s="464"/>
      <c r="M36" s="464"/>
      <c r="N36" s="464"/>
      <c r="O36" s="464"/>
      <c r="P36" s="466"/>
      <c r="Q36" s="466"/>
      <c r="R36" s="466"/>
      <c r="S36" s="467"/>
      <c r="T36" s="470"/>
      <c r="U36" s="471"/>
      <c r="V36" s="471"/>
      <c r="W36" s="472"/>
      <c r="X36" s="470"/>
      <c r="Y36" s="471"/>
      <c r="Z36" s="471"/>
      <c r="AA36" s="472"/>
      <c r="AB36" s="515"/>
      <c r="AC36" s="516"/>
      <c r="AD36" s="516"/>
      <c r="AE36" s="516"/>
      <c r="AF36" s="516"/>
      <c r="AG36" s="517"/>
    </row>
    <row r="37" spans="1:33" ht="21" customHeight="1">
      <c r="A37" s="479"/>
      <c r="B37" s="519" t="str">
        <f>IF(選手名簿!D18="","",選手名簿!D18)</f>
        <v/>
      </c>
      <c r="C37" s="519"/>
      <c r="D37" s="519"/>
      <c r="E37" s="519"/>
      <c r="F37" s="519"/>
      <c r="G37" s="519"/>
      <c r="H37" s="510"/>
      <c r="I37" s="511"/>
      <c r="J37" s="510"/>
      <c r="K37" s="511"/>
      <c r="L37" s="491"/>
      <c r="M37" s="491"/>
      <c r="N37" s="491"/>
      <c r="O37" s="491"/>
      <c r="P37" s="494"/>
      <c r="Q37" s="494"/>
      <c r="R37" s="494"/>
      <c r="S37" s="495"/>
      <c r="T37" s="499"/>
      <c r="U37" s="500"/>
      <c r="V37" s="500"/>
      <c r="W37" s="501"/>
      <c r="X37" s="499"/>
      <c r="Y37" s="500"/>
      <c r="Z37" s="500"/>
      <c r="AA37" s="501"/>
      <c r="AB37" s="415"/>
      <c r="AC37" s="416"/>
      <c r="AD37" s="416"/>
      <c r="AE37" s="416"/>
      <c r="AF37" s="416"/>
      <c r="AG37" s="424"/>
    </row>
    <row r="38" spans="1:33" ht="10.5" customHeight="1">
      <c r="A38" s="479">
        <v>10</v>
      </c>
      <c r="B38" s="518"/>
      <c r="C38" s="518"/>
      <c r="D38" s="518"/>
      <c r="E38" s="518"/>
      <c r="F38" s="518"/>
      <c r="G38" s="518"/>
      <c r="H38" s="484"/>
      <c r="I38" s="398"/>
      <c r="J38" s="484"/>
      <c r="K38" s="398"/>
      <c r="L38" s="464"/>
      <c r="M38" s="464"/>
      <c r="N38" s="464"/>
      <c r="O38" s="464"/>
      <c r="P38" s="466"/>
      <c r="Q38" s="466"/>
      <c r="R38" s="466"/>
      <c r="S38" s="467"/>
      <c r="T38" s="470"/>
      <c r="U38" s="471"/>
      <c r="V38" s="471"/>
      <c r="W38" s="472"/>
      <c r="X38" s="470"/>
      <c r="Y38" s="471"/>
      <c r="Z38" s="471"/>
      <c r="AA38" s="472"/>
      <c r="AB38" s="515"/>
      <c r="AC38" s="516"/>
      <c r="AD38" s="516"/>
      <c r="AE38" s="516"/>
      <c r="AF38" s="516"/>
      <c r="AG38" s="517"/>
    </row>
    <row r="39" spans="1:33" ht="21" customHeight="1">
      <c r="A39" s="479"/>
      <c r="B39" s="519" t="str">
        <f>IF(選手名簿!D19="","",選手名簿!D19)</f>
        <v/>
      </c>
      <c r="C39" s="519"/>
      <c r="D39" s="519"/>
      <c r="E39" s="519"/>
      <c r="F39" s="519"/>
      <c r="G39" s="519"/>
      <c r="H39" s="510"/>
      <c r="I39" s="511"/>
      <c r="J39" s="510"/>
      <c r="K39" s="511"/>
      <c r="L39" s="491"/>
      <c r="M39" s="491"/>
      <c r="N39" s="491"/>
      <c r="O39" s="491"/>
      <c r="P39" s="494"/>
      <c r="Q39" s="494"/>
      <c r="R39" s="494"/>
      <c r="S39" s="495"/>
      <c r="T39" s="499"/>
      <c r="U39" s="500"/>
      <c r="V39" s="500"/>
      <c r="W39" s="501"/>
      <c r="X39" s="499"/>
      <c r="Y39" s="500"/>
      <c r="Z39" s="500"/>
      <c r="AA39" s="501"/>
      <c r="AB39" s="415"/>
      <c r="AC39" s="416"/>
      <c r="AD39" s="416"/>
      <c r="AE39" s="416"/>
      <c r="AF39" s="416"/>
      <c r="AG39" s="424"/>
    </row>
    <row r="40" spans="1:33" ht="10.5" customHeight="1">
      <c r="A40" s="479">
        <v>11</v>
      </c>
      <c r="B40" s="518"/>
      <c r="C40" s="518"/>
      <c r="D40" s="518"/>
      <c r="E40" s="518"/>
      <c r="F40" s="518"/>
      <c r="G40" s="518"/>
      <c r="H40" s="484"/>
      <c r="I40" s="398"/>
      <c r="J40" s="484"/>
      <c r="K40" s="398"/>
      <c r="L40" s="464"/>
      <c r="M40" s="464"/>
      <c r="N40" s="464"/>
      <c r="O40" s="464"/>
      <c r="P40" s="466"/>
      <c r="Q40" s="466"/>
      <c r="R40" s="466"/>
      <c r="S40" s="467"/>
      <c r="T40" s="470"/>
      <c r="U40" s="471"/>
      <c r="V40" s="471"/>
      <c r="W40" s="472"/>
      <c r="X40" s="470"/>
      <c r="Y40" s="471"/>
      <c r="Z40" s="471"/>
      <c r="AA40" s="472"/>
      <c r="AB40" s="515"/>
      <c r="AC40" s="516"/>
      <c r="AD40" s="516"/>
      <c r="AE40" s="516"/>
      <c r="AF40" s="516"/>
      <c r="AG40" s="517"/>
    </row>
    <row r="41" spans="1:33" ht="21" customHeight="1">
      <c r="A41" s="479"/>
      <c r="B41" s="519" t="str">
        <f>IF(選手名簿!D20="","",選手名簿!D20)</f>
        <v/>
      </c>
      <c r="C41" s="519"/>
      <c r="D41" s="519"/>
      <c r="E41" s="519"/>
      <c r="F41" s="519"/>
      <c r="G41" s="519"/>
      <c r="H41" s="510"/>
      <c r="I41" s="511"/>
      <c r="J41" s="510"/>
      <c r="K41" s="511"/>
      <c r="L41" s="491"/>
      <c r="M41" s="491"/>
      <c r="N41" s="491"/>
      <c r="O41" s="491"/>
      <c r="P41" s="494"/>
      <c r="Q41" s="494"/>
      <c r="R41" s="494"/>
      <c r="S41" s="495"/>
      <c r="T41" s="499"/>
      <c r="U41" s="500"/>
      <c r="V41" s="500"/>
      <c r="W41" s="501"/>
      <c r="X41" s="499"/>
      <c r="Y41" s="500"/>
      <c r="Z41" s="500"/>
      <c r="AA41" s="501"/>
      <c r="AB41" s="415"/>
      <c r="AC41" s="416"/>
      <c r="AD41" s="416"/>
      <c r="AE41" s="416"/>
      <c r="AF41" s="416"/>
      <c r="AG41" s="424"/>
    </row>
    <row r="42" spans="1:33" ht="15.75" customHeight="1">
      <c r="A42" s="479">
        <v>12</v>
      </c>
      <c r="B42" s="518"/>
      <c r="C42" s="518"/>
      <c r="D42" s="518"/>
      <c r="E42" s="518"/>
      <c r="F42" s="518"/>
      <c r="G42" s="518"/>
      <c r="H42" s="484"/>
      <c r="I42" s="398"/>
      <c r="J42" s="484"/>
      <c r="K42" s="398"/>
      <c r="L42" s="464"/>
      <c r="M42" s="464"/>
      <c r="N42" s="464"/>
      <c r="O42" s="464"/>
      <c r="P42" s="466"/>
      <c r="Q42" s="466"/>
      <c r="R42" s="466"/>
      <c r="S42" s="467"/>
      <c r="T42" s="470"/>
      <c r="U42" s="471"/>
      <c r="V42" s="471"/>
      <c r="W42" s="472"/>
      <c r="X42" s="470"/>
      <c r="Y42" s="471"/>
      <c r="Z42" s="471"/>
      <c r="AA42" s="472"/>
      <c r="AB42" s="515"/>
      <c r="AC42" s="516"/>
      <c r="AD42" s="516"/>
      <c r="AE42" s="516"/>
      <c r="AF42" s="516"/>
      <c r="AG42" s="517"/>
    </row>
    <row r="43" spans="1:33" ht="21" customHeight="1">
      <c r="A43" s="479"/>
      <c r="B43" s="519" t="str">
        <f>IF(選手名簿!D21="","",選手名簿!D21)</f>
        <v/>
      </c>
      <c r="C43" s="519"/>
      <c r="D43" s="519"/>
      <c r="E43" s="519"/>
      <c r="F43" s="519"/>
      <c r="G43" s="519"/>
      <c r="H43" s="510"/>
      <c r="I43" s="511"/>
      <c r="J43" s="510"/>
      <c r="K43" s="511"/>
      <c r="L43" s="491"/>
      <c r="M43" s="491"/>
      <c r="N43" s="491"/>
      <c r="O43" s="491"/>
      <c r="P43" s="494"/>
      <c r="Q43" s="494"/>
      <c r="R43" s="494"/>
      <c r="S43" s="495"/>
      <c r="T43" s="499"/>
      <c r="U43" s="500"/>
      <c r="V43" s="500"/>
      <c r="W43" s="501"/>
      <c r="X43" s="499"/>
      <c r="Y43" s="500"/>
      <c r="Z43" s="500"/>
      <c r="AA43" s="501"/>
      <c r="AB43" s="415"/>
      <c r="AC43" s="416"/>
      <c r="AD43" s="416"/>
      <c r="AE43" s="416"/>
      <c r="AF43" s="416"/>
      <c r="AG43" s="424"/>
    </row>
    <row r="44" spans="1:33" ht="10.5" customHeight="1">
      <c r="A44" s="479">
        <v>13</v>
      </c>
      <c r="B44" s="518"/>
      <c r="C44" s="518"/>
      <c r="D44" s="518"/>
      <c r="E44" s="518"/>
      <c r="F44" s="518"/>
      <c r="G44" s="518"/>
      <c r="H44" s="484"/>
      <c r="I44" s="398"/>
      <c r="J44" s="484"/>
      <c r="K44" s="398"/>
      <c r="L44" s="464"/>
      <c r="M44" s="464"/>
      <c r="N44" s="464"/>
      <c r="O44" s="464"/>
      <c r="P44" s="466"/>
      <c r="Q44" s="466"/>
      <c r="R44" s="466"/>
      <c r="S44" s="467"/>
      <c r="T44" s="470"/>
      <c r="U44" s="471"/>
      <c r="V44" s="471"/>
      <c r="W44" s="472"/>
      <c r="X44" s="470"/>
      <c r="Y44" s="471"/>
      <c r="Z44" s="471"/>
      <c r="AA44" s="472"/>
      <c r="AB44" s="515"/>
      <c r="AC44" s="516"/>
      <c r="AD44" s="516"/>
      <c r="AE44" s="516"/>
      <c r="AF44" s="516"/>
      <c r="AG44" s="517"/>
    </row>
    <row r="45" spans="1:33" ht="21" customHeight="1">
      <c r="A45" s="479"/>
      <c r="B45" s="519" t="str">
        <f>IF(選手名簿!D22="","",選手名簿!D22)</f>
        <v/>
      </c>
      <c r="C45" s="519"/>
      <c r="D45" s="519"/>
      <c r="E45" s="519"/>
      <c r="F45" s="519"/>
      <c r="G45" s="519"/>
      <c r="H45" s="510"/>
      <c r="I45" s="511"/>
      <c r="J45" s="510"/>
      <c r="K45" s="511"/>
      <c r="L45" s="491"/>
      <c r="M45" s="491"/>
      <c r="N45" s="491"/>
      <c r="O45" s="491"/>
      <c r="P45" s="494"/>
      <c r="Q45" s="494"/>
      <c r="R45" s="494"/>
      <c r="S45" s="495"/>
      <c r="T45" s="499"/>
      <c r="U45" s="500"/>
      <c r="V45" s="500"/>
      <c r="W45" s="501"/>
      <c r="X45" s="499"/>
      <c r="Y45" s="500"/>
      <c r="Z45" s="500"/>
      <c r="AA45" s="501"/>
      <c r="AB45" s="415"/>
      <c r="AC45" s="416"/>
      <c r="AD45" s="416"/>
      <c r="AE45" s="416"/>
      <c r="AF45" s="416"/>
      <c r="AG45" s="424"/>
    </row>
    <row r="46" spans="1:33" ht="10.5" customHeight="1">
      <c r="A46" s="479">
        <v>14</v>
      </c>
      <c r="B46" s="518"/>
      <c r="C46" s="518"/>
      <c r="D46" s="518"/>
      <c r="E46" s="518"/>
      <c r="F46" s="518"/>
      <c r="G46" s="518"/>
      <c r="H46" s="484"/>
      <c r="I46" s="398"/>
      <c r="J46" s="484"/>
      <c r="K46" s="398"/>
      <c r="L46" s="464"/>
      <c r="M46" s="464"/>
      <c r="N46" s="464"/>
      <c r="O46" s="464"/>
      <c r="P46" s="466"/>
      <c r="Q46" s="466"/>
      <c r="R46" s="466"/>
      <c r="S46" s="467"/>
      <c r="T46" s="470"/>
      <c r="U46" s="471"/>
      <c r="V46" s="471"/>
      <c r="W46" s="472"/>
      <c r="X46" s="470"/>
      <c r="Y46" s="471"/>
      <c r="Z46" s="471"/>
      <c r="AA46" s="472"/>
      <c r="AB46" s="515"/>
      <c r="AC46" s="516"/>
      <c r="AD46" s="516"/>
      <c r="AE46" s="516"/>
      <c r="AF46" s="516"/>
      <c r="AG46" s="517"/>
    </row>
    <row r="47" spans="1:33" ht="21" customHeight="1">
      <c r="A47" s="479"/>
      <c r="B47" s="519" t="str">
        <f>IF(選手名簿!D23="","",選手名簿!D23)</f>
        <v/>
      </c>
      <c r="C47" s="519"/>
      <c r="D47" s="519"/>
      <c r="E47" s="519"/>
      <c r="F47" s="519"/>
      <c r="G47" s="519"/>
      <c r="H47" s="510"/>
      <c r="I47" s="511"/>
      <c r="J47" s="510"/>
      <c r="K47" s="511"/>
      <c r="L47" s="491"/>
      <c r="M47" s="491"/>
      <c r="N47" s="491"/>
      <c r="O47" s="491"/>
      <c r="P47" s="494"/>
      <c r="Q47" s="494"/>
      <c r="R47" s="494"/>
      <c r="S47" s="495"/>
      <c r="T47" s="499"/>
      <c r="U47" s="500"/>
      <c r="V47" s="500"/>
      <c r="W47" s="501"/>
      <c r="X47" s="499"/>
      <c r="Y47" s="500"/>
      <c r="Z47" s="500"/>
      <c r="AA47" s="501"/>
      <c r="AB47" s="415"/>
      <c r="AC47" s="416"/>
      <c r="AD47" s="416"/>
      <c r="AE47" s="416"/>
      <c r="AF47" s="416"/>
      <c r="AG47" s="424"/>
    </row>
    <row r="48" spans="1:33" ht="10.5" customHeight="1">
      <c r="A48" s="479">
        <v>15</v>
      </c>
      <c r="B48" s="518"/>
      <c r="C48" s="518"/>
      <c r="D48" s="518"/>
      <c r="E48" s="518"/>
      <c r="F48" s="518"/>
      <c r="G48" s="518"/>
      <c r="H48" s="484"/>
      <c r="I48" s="398"/>
      <c r="J48" s="484"/>
      <c r="K48" s="398"/>
      <c r="L48" s="464"/>
      <c r="M48" s="464"/>
      <c r="N48" s="464"/>
      <c r="O48" s="464"/>
      <c r="P48" s="466"/>
      <c r="Q48" s="466"/>
      <c r="R48" s="466"/>
      <c r="S48" s="467"/>
      <c r="T48" s="470"/>
      <c r="U48" s="471"/>
      <c r="V48" s="471"/>
      <c r="W48" s="472"/>
      <c r="X48" s="470"/>
      <c r="Y48" s="471"/>
      <c r="Z48" s="471"/>
      <c r="AA48" s="472"/>
      <c r="AB48" s="515"/>
      <c r="AC48" s="516"/>
      <c r="AD48" s="516"/>
      <c r="AE48" s="516"/>
      <c r="AF48" s="516"/>
      <c r="AG48" s="517"/>
    </row>
    <row r="49" spans="1:33" ht="21" customHeight="1">
      <c r="A49" s="479"/>
      <c r="B49" s="519" t="str">
        <f>IF(選手名簿!D24="","",選手名簿!D24)</f>
        <v/>
      </c>
      <c r="C49" s="519"/>
      <c r="D49" s="519"/>
      <c r="E49" s="519"/>
      <c r="F49" s="519"/>
      <c r="G49" s="519"/>
      <c r="H49" s="510"/>
      <c r="I49" s="511"/>
      <c r="J49" s="510"/>
      <c r="K49" s="511"/>
      <c r="L49" s="491"/>
      <c r="M49" s="491"/>
      <c r="N49" s="491"/>
      <c r="O49" s="491"/>
      <c r="P49" s="494"/>
      <c r="Q49" s="494"/>
      <c r="R49" s="494"/>
      <c r="S49" s="495"/>
      <c r="T49" s="499"/>
      <c r="U49" s="500"/>
      <c r="V49" s="500"/>
      <c r="W49" s="501"/>
      <c r="X49" s="499"/>
      <c r="Y49" s="500"/>
      <c r="Z49" s="500"/>
      <c r="AA49" s="501"/>
      <c r="AB49" s="415"/>
      <c r="AC49" s="416"/>
      <c r="AD49" s="416"/>
      <c r="AE49" s="416"/>
      <c r="AF49" s="416"/>
      <c r="AG49" s="424"/>
    </row>
    <row r="50" spans="1:33" ht="10.5" customHeight="1">
      <c r="A50" s="479">
        <v>16</v>
      </c>
      <c r="B50" s="518"/>
      <c r="C50" s="518"/>
      <c r="D50" s="518"/>
      <c r="E50" s="518"/>
      <c r="F50" s="518"/>
      <c r="G50" s="518"/>
      <c r="H50" s="484"/>
      <c r="I50" s="398"/>
      <c r="J50" s="484"/>
      <c r="K50" s="398"/>
      <c r="L50" s="464"/>
      <c r="M50" s="464"/>
      <c r="N50" s="464"/>
      <c r="O50" s="464"/>
      <c r="P50" s="466"/>
      <c r="Q50" s="466"/>
      <c r="R50" s="466"/>
      <c r="S50" s="467"/>
      <c r="T50" s="470"/>
      <c r="U50" s="471"/>
      <c r="V50" s="471"/>
      <c r="W50" s="472"/>
      <c r="X50" s="470"/>
      <c r="Y50" s="471"/>
      <c r="Z50" s="471"/>
      <c r="AA50" s="472"/>
      <c r="AB50" s="515"/>
      <c r="AC50" s="516"/>
      <c r="AD50" s="516"/>
      <c r="AE50" s="516"/>
      <c r="AF50" s="516"/>
      <c r="AG50" s="517"/>
    </row>
    <row r="51" spans="1:33" ht="21" customHeight="1">
      <c r="A51" s="479"/>
      <c r="B51" s="519" t="str">
        <f>IF(選手名簿!D25="","",選手名簿!D25)</f>
        <v/>
      </c>
      <c r="C51" s="519"/>
      <c r="D51" s="519"/>
      <c r="E51" s="519"/>
      <c r="F51" s="519"/>
      <c r="G51" s="519"/>
      <c r="H51" s="510"/>
      <c r="I51" s="511"/>
      <c r="J51" s="510"/>
      <c r="K51" s="511"/>
      <c r="L51" s="491"/>
      <c r="M51" s="491"/>
      <c r="N51" s="491"/>
      <c r="O51" s="491"/>
      <c r="P51" s="494"/>
      <c r="Q51" s="494"/>
      <c r="R51" s="494"/>
      <c r="S51" s="495"/>
      <c r="T51" s="499"/>
      <c r="U51" s="500"/>
      <c r="V51" s="500"/>
      <c r="W51" s="501"/>
      <c r="X51" s="499"/>
      <c r="Y51" s="500"/>
      <c r="Z51" s="500"/>
      <c r="AA51" s="501"/>
      <c r="AB51" s="415"/>
      <c r="AC51" s="416"/>
      <c r="AD51" s="416"/>
      <c r="AE51" s="416"/>
      <c r="AF51" s="416"/>
      <c r="AG51" s="424"/>
    </row>
    <row r="52" spans="1:33" ht="10.5" customHeight="1">
      <c r="A52" s="479">
        <v>17</v>
      </c>
      <c r="B52" s="518"/>
      <c r="C52" s="518"/>
      <c r="D52" s="518"/>
      <c r="E52" s="518"/>
      <c r="F52" s="518"/>
      <c r="G52" s="518"/>
      <c r="H52" s="484"/>
      <c r="I52" s="398"/>
      <c r="J52" s="484"/>
      <c r="K52" s="398"/>
      <c r="L52" s="464"/>
      <c r="M52" s="464"/>
      <c r="N52" s="464"/>
      <c r="O52" s="464"/>
      <c r="P52" s="466"/>
      <c r="Q52" s="466"/>
      <c r="R52" s="466"/>
      <c r="S52" s="467"/>
      <c r="T52" s="470"/>
      <c r="U52" s="471"/>
      <c r="V52" s="471"/>
      <c r="W52" s="472"/>
      <c r="X52" s="470"/>
      <c r="Y52" s="471"/>
      <c r="Z52" s="471"/>
      <c r="AA52" s="472"/>
      <c r="AB52" s="515"/>
      <c r="AC52" s="516"/>
      <c r="AD52" s="516"/>
      <c r="AE52" s="516"/>
      <c r="AF52" s="516"/>
      <c r="AG52" s="517"/>
    </row>
    <row r="53" spans="1:33" ht="21" customHeight="1">
      <c r="A53" s="479"/>
      <c r="B53" s="519" t="str">
        <f>IF(選手名簿!D26="","",選手名簿!D26)</f>
        <v/>
      </c>
      <c r="C53" s="519"/>
      <c r="D53" s="519"/>
      <c r="E53" s="519"/>
      <c r="F53" s="519"/>
      <c r="G53" s="519"/>
      <c r="H53" s="509"/>
      <c r="I53" s="420"/>
      <c r="J53" s="509"/>
      <c r="K53" s="420"/>
      <c r="L53" s="491"/>
      <c r="M53" s="491"/>
      <c r="N53" s="491"/>
      <c r="O53" s="491"/>
      <c r="P53" s="494"/>
      <c r="Q53" s="494"/>
      <c r="R53" s="494"/>
      <c r="S53" s="495"/>
      <c r="T53" s="520"/>
      <c r="U53" s="521"/>
      <c r="V53" s="521"/>
      <c r="W53" s="522"/>
      <c r="X53" s="520"/>
      <c r="Y53" s="521"/>
      <c r="Z53" s="521"/>
      <c r="AA53" s="522"/>
      <c r="AB53" s="523"/>
      <c r="AC53" s="412"/>
      <c r="AD53" s="412"/>
      <c r="AE53" s="412"/>
      <c r="AF53" s="412"/>
      <c r="AG53" s="524"/>
    </row>
    <row r="54" spans="1:33" ht="10.5" customHeight="1">
      <c r="A54" s="479">
        <v>18</v>
      </c>
      <c r="B54" s="518"/>
      <c r="C54" s="518"/>
      <c r="D54" s="518"/>
      <c r="E54" s="518"/>
      <c r="F54" s="518"/>
      <c r="G54" s="518"/>
      <c r="H54" s="484"/>
      <c r="I54" s="398"/>
      <c r="J54" s="484"/>
      <c r="K54" s="398"/>
      <c r="L54" s="464"/>
      <c r="M54" s="464"/>
      <c r="N54" s="464"/>
      <c r="O54" s="464"/>
      <c r="P54" s="466"/>
      <c r="Q54" s="466"/>
      <c r="R54" s="466"/>
      <c r="S54" s="467"/>
      <c r="T54" s="470"/>
      <c r="U54" s="471"/>
      <c r="V54" s="471"/>
      <c r="W54" s="472"/>
      <c r="X54" s="470"/>
      <c r="Y54" s="471"/>
      <c r="Z54" s="471"/>
      <c r="AA54" s="472"/>
      <c r="AB54" s="515"/>
      <c r="AC54" s="516"/>
      <c r="AD54" s="516"/>
      <c r="AE54" s="516"/>
      <c r="AF54" s="516"/>
      <c r="AG54" s="517"/>
    </row>
    <row r="55" spans="1:33" ht="21" customHeight="1">
      <c r="A55" s="479"/>
      <c r="B55" s="519" t="str">
        <f>IF(選手名簿!D27="","",選手名簿!D27)</f>
        <v/>
      </c>
      <c r="C55" s="519"/>
      <c r="D55" s="519"/>
      <c r="E55" s="519"/>
      <c r="F55" s="519"/>
      <c r="G55" s="519"/>
      <c r="H55" s="510"/>
      <c r="I55" s="511"/>
      <c r="J55" s="510"/>
      <c r="K55" s="511"/>
      <c r="L55" s="491"/>
      <c r="M55" s="491"/>
      <c r="N55" s="491"/>
      <c r="O55" s="491"/>
      <c r="P55" s="494"/>
      <c r="Q55" s="494"/>
      <c r="R55" s="494"/>
      <c r="S55" s="495"/>
      <c r="T55" s="499"/>
      <c r="U55" s="500"/>
      <c r="V55" s="500"/>
      <c r="W55" s="501"/>
      <c r="X55" s="499"/>
      <c r="Y55" s="500"/>
      <c r="Z55" s="500"/>
      <c r="AA55" s="501"/>
      <c r="AB55" s="415"/>
      <c r="AC55" s="416"/>
      <c r="AD55" s="416"/>
      <c r="AE55" s="416"/>
      <c r="AF55" s="416"/>
      <c r="AG55" s="424"/>
    </row>
    <row r="56" spans="1:33" ht="10.5" customHeight="1">
      <c r="A56" s="479">
        <v>19</v>
      </c>
      <c r="B56" s="525"/>
      <c r="C56" s="525"/>
      <c r="D56" s="525"/>
      <c r="E56" s="525"/>
      <c r="F56" s="525"/>
      <c r="G56" s="525"/>
      <c r="H56" s="509"/>
      <c r="I56" s="420"/>
      <c r="J56" s="509"/>
      <c r="K56" s="420"/>
      <c r="L56" s="464"/>
      <c r="M56" s="464"/>
      <c r="N56" s="464"/>
      <c r="O56" s="464"/>
      <c r="P56" s="466"/>
      <c r="Q56" s="466"/>
      <c r="R56" s="466"/>
      <c r="S56" s="467"/>
      <c r="T56" s="520"/>
      <c r="U56" s="521"/>
      <c r="V56" s="521"/>
      <c r="W56" s="522"/>
      <c r="X56" s="520"/>
      <c r="Y56" s="521"/>
      <c r="Z56" s="521"/>
      <c r="AA56" s="522"/>
      <c r="AB56" s="523"/>
      <c r="AC56" s="412"/>
      <c r="AD56" s="412"/>
      <c r="AE56" s="412"/>
      <c r="AF56" s="412"/>
      <c r="AG56" s="524"/>
    </row>
    <row r="57" spans="1:33" ht="21" customHeight="1">
      <c r="A57" s="479"/>
      <c r="B57" s="519" t="str">
        <f>IF(選手名簿!D28="","",選手名簿!D28)</f>
        <v/>
      </c>
      <c r="C57" s="519"/>
      <c r="D57" s="519"/>
      <c r="E57" s="519"/>
      <c r="F57" s="519"/>
      <c r="G57" s="519"/>
      <c r="H57" s="509"/>
      <c r="I57" s="420"/>
      <c r="J57" s="509"/>
      <c r="K57" s="420"/>
      <c r="L57" s="491"/>
      <c r="M57" s="491"/>
      <c r="N57" s="491"/>
      <c r="O57" s="491"/>
      <c r="P57" s="494"/>
      <c r="Q57" s="494"/>
      <c r="R57" s="494"/>
      <c r="S57" s="495"/>
      <c r="T57" s="520"/>
      <c r="U57" s="521"/>
      <c r="V57" s="521"/>
      <c r="W57" s="522"/>
      <c r="X57" s="520"/>
      <c r="Y57" s="521"/>
      <c r="Z57" s="521"/>
      <c r="AA57" s="522"/>
      <c r="AB57" s="523"/>
      <c r="AC57" s="412"/>
      <c r="AD57" s="412"/>
      <c r="AE57" s="412"/>
      <c r="AF57" s="412"/>
      <c r="AG57" s="524"/>
    </row>
    <row r="58" spans="1:33" ht="10.5" customHeight="1">
      <c r="A58" s="479">
        <v>20</v>
      </c>
      <c r="B58" s="518"/>
      <c r="C58" s="518"/>
      <c r="D58" s="518"/>
      <c r="E58" s="518"/>
      <c r="F58" s="518"/>
      <c r="G58" s="518"/>
      <c r="H58" s="484"/>
      <c r="I58" s="398"/>
      <c r="J58" s="484"/>
      <c r="K58" s="398"/>
      <c r="L58" s="462"/>
      <c r="M58" s="462"/>
      <c r="N58" s="462"/>
      <c r="O58" s="462"/>
      <c r="P58" s="462"/>
      <c r="Q58" s="466"/>
      <c r="R58" s="466"/>
      <c r="S58" s="467"/>
      <c r="T58" s="470"/>
      <c r="U58" s="471"/>
      <c r="V58" s="471"/>
      <c r="W58" s="472"/>
      <c r="X58" s="470"/>
      <c r="Y58" s="471"/>
      <c r="Z58" s="471"/>
      <c r="AA58" s="472"/>
      <c r="AB58" s="515"/>
      <c r="AC58" s="516"/>
      <c r="AD58" s="516"/>
      <c r="AE58" s="516"/>
      <c r="AF58" s="516"/>
      <c r="AG58" s="517"/>
    </row>
    <row r="59" spans="1:33" ht="21" customHeight="1" thickBot="1">
      <c r="A59" s="555"/>
      <c r="B59" s="557" t="str">
        <f>IF(選手名簿!D29="","",選手名簿!D29)</f>
        <v/>
      </c>
      <c r="C59" s="557"/>
      <c r="D59" s="557"/>
      <c r="E59" s="557"/>
      <c r="F59" s="557"/>
      <c r="G59" s="557"/>
      <c r="H59" s="556"/>
      <c r="I59" s="450"/>
      <c r="J59" s="556"/>
      <c r="K59" s="450"/>
      <c r="L59" s="546"/>
      <c r="M59" s="546"/>
      <c r="N59" s="546"/>
      <c r="O59" s="546"/>
      <c r="P59" s="546"/>
      <c r="Q59" s="547"/>
      <c r="R59" s="547"/>
      <c r="S59" s="548"/>
      <c r="T59" s="549"/>
      <c r="U59" s="550"/>
      <c r="V59" s="550"/>
      <c r="W59" s="551"/>
      <c r="X59" s="549"/>
      <c r="Y59" s="550"/>
      <c r="Z59" s="550"/>
      <c r="AA59" s="551"/>
      <c r="AB59" s="552"/>
      <c r="AC59" s="553"/>
      <c r="AD59" s="553"/>
      <c r="AE59" s="553"/>
      <c r="AF59" s="553"/>
      <c r="AG59" s="554"/>
    </row>
    <row r="60" spans="1:33" ht="6" customHeight="1" thickBot="1"/>
    <row r="61" spans="1:33">
      <c r="A61" s="526" t="s">
        <v>215</v>
      </c>
      <c r="B61" s="527"/>
      <c r="C61" s="528"/>
      <c r="D61" s="531"/>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32"/>
    </row>
    <row r="62" spans="1:33">
      <c r="A62" s="418"/>
      <c r="B62" s="419"/>
      <c r="C62" s="529"/>
      <c r="D62" s="533"/>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534"/>
    </row>
    <row r="63" spans="1:33" ht="16.5" thickBot="1">
      <c r="A63" s="448"/>
      <c r="B63" s="449"/>
      <c r="C63" s="530"/>
      <c r="D63" s="535"/>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536"/>
    </row>
    <row r="64" spans="1:33">
      <c r="A64" s="141" t="s">
        <v>216</v>
      </c>
      <c r="B64" s="142"/>
      <c r="C64" s="142"/>
    </row>
    <row r="65" spans="1:1" ht="18" customHeight="1">
      <c r="A65" s="138" t="s">
        <v>217</v>
      </c>
    </row>
  </sheetData>
  <mergeCells count="313">
    <mergeCell ref="A61:C63"/>
    <mergeCell ref="D61:AG63"/>
    <mergeCell ref="H7:J8"/>
    <mergeCell ref="K7:W8"/>
    <mergeCell ref="X7:Z8"/>
    <mergeCell ref="AA7:AG8"/>
    <mergeCell ref="I9:AG9"/>
    <mergeCell ref="N58:N59"/>
    <mergeCell ref="O58:O59"/>
    <mergeCell ref="P58:S59"/>
    <mergeCell ref="T58:W59"/>
    <mergeCell ref="X58:AA59"/>
    <mergeCell ref="AB58:AG59"/>
    <mergeCell ref="A58:A59"/>
    <mergeCell ref="B58:G58"/>
    <mergeCell ref="H58:I59"/>
    <mergeCell ref="J58:K59"/>
    <mergeCell ref="L58:L59"/>
    <mergeCell ref="M58:M59"/>
    <mergeCell ref="B59:G59"/>
    <mergeCell ref="N56:N57"/>
    <mergeCell ref="O56:O57"/>
    <mergeCell ref="P56:S57"/>
    <mergeCell ref="T56:W57"/>
    <mergeCell ref="X56:AA57"/>
    <mergeCell ref="AB56:AG57"/>
    <mergeCell ref="A56:A57"/>
    <mergeCell ref="B56:G56"/>
    <mergeCell ref="H56:I57"/>
    <mergeCell ref="J56:K57"/>
    <mergeCell ref="L56:L57"/>
    <mergeCell ref="M56:M57"/>
    <mergeCell ref="B57:G57"/>
    <mergeCell ref="N54:N55"/>
    <mergeCell ref="O54:O55"/>
    <mergeCell ref="P54:S55"/>
    <mergeCell ref="T54:W55"/>
    <mergeCell ref="X54:AA55"/>
    <mergeCell ref="AB54:AG55"/>
    <mergeCell ref="A54:A55"/>
    <mergeCell ref="B54:G54"/>
    <mergeCell ref="H54:I55"/>
    <mergeCell ref="J54:K55"/>
    <mergeCell ref="L54:L55"/>
    <mergeCell ref="M54:M55"/>
    <mergeCell ref="B55:G55"/>
    <mergeCell ref="N52:N53"/>
    <mergeCell ref="O52:O53"/>
    <mergeCell ref="P52:S53"/>
    <mergeCell ref="T52:W53"/>
    <mergeCell ref="X52:AA53"/>
    <mergeCell ref="AB52:AG53"/>
    <mergeCell ref="A52:A53"/>
    <mergeCell ref="B52:G52"/>
    <mergeCell ref="H52:I53"/>
    <mergeCell ref="J52:K53"/>
    <mergeCell ref="L52:L53"/>
    <mergeCell ref="M52:M53"/>
    <mergeCell ref="B53:G53"/>
    <mergeCell ref="N50:N51"/>
    <mergeCell ref="O50:O51"/>
    <mergeCell ref="P50:S51"/>
    <mergeCell ref="T50:W51"/>
    <mergeCell ref="X50:AA51"/>
    <mergeCell ref="AB50:AG51"/>
    <mergeCell ref="A50:A51"/>
    <mergeCell ref="B50:G50"/>
    <mergeCell ref="H50:I51"/>
    <mergeCell ref="J50:K51"/>
    <mergeCell ref="L50:L51"/>
    <mergeCell ref="M50:M51"/>
    <mergeCell ref="B51:G51"/>
    <mergeCell ref="N48:N49"/>
    <mergeCell ref="O48:O49"/>
    <mergeCell ref="P48:S49"/>
    <mergeCell ref="T48:W49"/>
    <mergeCell ref="X48:AA49"/>
    <mergeCell ref="AB48:AG49"/>
    <mergeCell ref="A48:A49"/>
    <mergeCell ref="B48:G48"/>
    <mergeCell ref="H48:I49"/>
    <mergeCell ref="J48:K49"/>
    <mergeCell ref="L48:L49"/>
    <mergeCell ref="M48:M49"/>
    <mergeCell ref="B49:G49"/>
    <mergeCell ref="N46:N47"/>
    <mergeCell ref="O46:O47"/>
    <mergeCell ref="P46:S47"/>
    <mergeCell ref="T46:W47"/>
    <mergeCell ref="X46:AA47"/>
    <mergeCell ref="AB46:AG47"/>
    <mergeCell ref="A46:A47"/>
    <mergeCell ref="B46:G46"/>
    <mergeCell ref="H46:I47"/>
    <mergeCell ref="J46:K47"/>
    <mergeCell ref="L46:L47"/>
    <mergeCell ref="M46:M47"/>
    <mergeCell ref="B47:G47"/>
    <mergeCell ref="N44:N45"/>
    <mergeCell ref="O44:O45"/>
    <mergeCell ref="P44:S45"/>
    <mergeCell ref="T44:W45"/>
    <mergeCell ref="X44:AA45"/>
    <mergeCell ref="AB44:AG45"/>
    <mergeCell ref="A44:A45"/>
    <mergeCell ref="B44:G44"/>
    <mergeCell ref="H44:I45"/>
    <mergeCell ref="J44:K45"/>
    <mergeCell ref="L44:L45"/>
    <mergeCell ref="M44:M45"/>
    <mergeCell ref="B45:G45"/>
    <mergeCell ref="N42:N43"/>
    <mergeCell ref="O42:O43"/>
    <mergeCell ref="P42:S43"/>
    <mergeCell ref="T42:W43"/>
    <mergeCell ref="X42:AA43"/>
    <mergeCell ref="AB42:AG43"/>
    <mergeCell ref="A42:A43"/>
    <mergeCell ref="B42:G42"/>
    <mergeCell ref="H42:I43"/>
    <mergeCell ref="J42:K43"/>
    <mergeCell ref="L42:L43"/>
    <mergeCell ref="M42:M43"/>
    <mergeCell ref="B43:G43"/>
    <mergeCell ref="N40:N41"/>
    <mergeCell ref="O40:O41"/>
    <mergeCell ref="P40:S41"/>
    <mergeCell ref="T40:W41"/>
    <mergeCell ref="X40:AA41"/>
    <mergeCell ref="AB40:AG41"/>
    <mergeCell ref="A40:A41"/>
    <mergeCell ref="B40:G40"/>
    <mergeCell ref="H40:I41"/>
    <mergeCell ref="J40:K41"/>
    <mergeCell ref="L40:L41"/>
    <mergeCell ref="M40:M41"/>
    <mergeCell ref="B41:G41"/>
    <mergeCell ref="N38:N39"/>
    <mergeCell ref="O38:O39"/>
    <mergeCell ref="P38:S39"/>
    <mergeCell ref="T38:W39"/>
    <mergeCell ref="X38:AA39"/>
    <mergeCell ref="AB38:AG39"/>
    <mergeCell ref="A38:A39"/>
    <mergeCell ref="B38:G38"/>
    <mergeCell ref="H38:I39"/>
    <mergeCell ref="J38:K39"/>
    <mergeCell ref="L38:L39"/>
    <mergeCell ref="M38:M39"/>
    <mergeCell ref="B39:G39"/>
    <mergeCell ref="N36:N37"/>
    <mergeCell ref="O36:O37"/>
    <mergeCell ref="P36:S37"/>
    <mergeCell ref="T36:W37"/>
    <mergeCell ref="X36:AA37"/>
    <mergeCell ref="AB36:AG37"/>
    <mergeCell ref="A36:A37"/>
    <mergeCell ref="B36:G36"/>
    <mergeCell ref="H36:I37"/>
    <mergeCell ref="J36:K37"/>
    <mergeCell ref="L36:L37"/>
    <mergeCell ref="M36:M37"/>
    <mergeCell ref="B37:G37"/>
    <mergeCell ref="N34:N35"/>
    <mergeCell ref="O34:O35"/>
    <mergeCell ref="P34:S35"/>
    <mergeCell ref="T34:W35"/>
    <mergeCell ref="X34:AA35"/>
    <mergeCell ref="AB34:AG35"/>
    <mergeCell ref="A34:A35"/>
    <mergeCell ref="B34:G34"/>
    <mergeCell ref="H34:I35"/>
    <mergeCell ref="J34:K35"/>
    <mergeCell ref="L34:L35"/>
    <mergeCell ref="M34:M35"/>
    <mergeCell ref="B35:G35"/>
    <mergeCell ref="N32:N33"/>
    <mergeCell ref="O32:O33"/>
    <mergeCell ref="P32:S33"/>
    <mergeCell ref="T32:W33"/>
    <mergeCell ref="X32:AA33"/>
    <mergeCell ref="AB32:AG33"/>
    <mergeCell ref="A32:A33"/>
    <mergeCell ref="B32:G32"/>
    <mergeCell ref="H32:I33"/>
    <mergeCell ref="J32:K33"/>
    <mergeCell ref="L32:L33"/>
    <mergeCell ref="M32:M33"/>
    <mergeCell ref="B33:G33"/>
    <mergeCell ref="N30:N31"/>
    <mergeCell ref="O30:O31"/>
    <mergeCell ref="P30:S31"/>
    <mergeCell ref="T30:W31"/>
    <mergeCell ref="X30:AA31"/>
    <mergeCell ref="AB30:AG31"/>
    <mergeCell ref="A30:A31"/>
    <mergeCell ref="B30:G30"/>
    <mergeCell ref="H30:I31"/>
    <mergeCell ref="J30:K31"/>
    <mergeCell ref="L30:L31"/>
    <mergeCell ref="M30:M31"/>
    <mergeCell ref="B31:G31"/>
    <mergeCell ref="N28:N29"/>
    <mergeCell ref="O28:O29"/>
    <mergeCell ref="P28:S29"/>
    <mergeCell ref="T28:W29"/>
    <mergeCell ref="X28:AA29"/>
    <mergeCell ref="AB28:AG29"/>
    <mergeCell ref="A28:A29"/>
    <mergeCell ref="B28:G28"/>
    <mergeCell ref="H28:I29"/>
    <mergeCell ref="J28:K29"/>
    <mergeCell ref="L28:L29"/>
    <mergeCell ref="M28:M29"/>
    <mergeCell ref="B29:G29"/>
    <mergeCell ref="N26:N27"/>
    <mergeCell ref="O26:O27"/>
    <mergeCell ref="P26:S27"/>
    <mergeCell ref="T26:W27"/>
    <mergeCell ref="X26:AA27"/>
    <mergeCell ref="AB26:AG27"/>
    <mergeCell ref="A26:A27"/>
    <mergeCell ref="B26:G26"/>
    <mergeCell ref="H26:I27"/>
    <mergeCell ref="J26:K27"/>
    <mergeCell ref="L26:L27"/>
    <mergeCell ref="M26:M27"/>
    <mergeCell ref="B27:G27"/>
    <mergeCell ref="N24:N25"/>
    <mergeCell ref="O24:O25"/>
    <mergeCell ref="P24:S25"/>
    <mergeCell ref="T24:W25"/>
    <mergeCell ref="X24:AA25"/>
    <mergeCell ref="AB24:AG25"/>
    <mergeCell ref="A24:A25"/>
    <mergeCell ref="B24:G24"/>
    <mergeCell ref="H24:I25"/>
    <mergeCell ref="J24:K25"/>
    <mergeCell ref="L24:L25"/>
    <mergeCell ref="M24:M25"/>
    <mergeCell ref="B25:G25"/>
    <mergeCell ref="N22:N23"/>
    <mergeCell ref="O22:O23"/>
    <mergeCell ref="P22:S23"/>
    <mergeCell ref="T22:W23"/>
    <mergeCell ref="X22:AA23"/>
    <mergeCell ref="AB22:AG23"/>
    <mergeCell ref="A22:A23"/>
    <mergeCell ref="B22:G22"/>
    <mergeCell ref="H22:I23"/>
    <mergeCell ref="J22:K23"/>
    <mergeCell ref="L22:L23"/>
    <mergeCell ref="M22:M23"/>
    <mergeCell ref="B23:G23"/>
    <mergeCell ref="N20:N21"/>
    <mergeCell ref="O20:O21"/>
    <mergeCell ref="P20:S21"/>
    <mergeCell ref="T20:W21"/>
    <mergeCell ref="X20:AA21"/>
    <mergeCell ref="AB20:AG21"/>
    <mergeCell ref="A20:A21"/>
    <mergeCell ref="B20:G20"/>
    <mergeCell ref="H20:I21"/>
    <mergeCell ref="J20:K21"/>
    <mergeCell ref="L20:L21"/>
    <mergeCell ref="M20:M21"/>
    <mergeCell ref="B21:G21"/>
    <mergeCell ref="N18:N19"/>
    <mergeCell ref="O18:O19"/>
    <mergeCell ref="P18:S19"/>
    <mergeCell ref="T18:W19"/>
    <mergeCell ref="X18:AA19"/>
    <mergeCell ref="AB18:AG19"/>
    <mergeCell ref="A18:A19"/>
    <mergeCell ref="B18:G18"/>
    <mergeCell ref="H18:I19"/>
    <mergeCell ref="J18:K19"/>
    <mergeCell ref="L18:L19"/>
    <mergeCell ref="M18:M19"/>
    <mergeCell ref="B19:G19"/>
    <mergeCell ref="A11:C11"/>
    <mergeCell ref="D11:G11"/>
    <mergeCell ref="H11:I11"/>
    <mergeCell ref="J11:S11"/>
    <mergeCell ref="T11:U11"/>
    <mergeCell ref="V11:AG11"/>
    <mergeCell ref="N16:N17"/>
    <mergeCell ref="O16:O17"/>
    <mergeCell ref="P16:AA16"/>
    <mergeCell ref="AB16:AG17"/>
    <mergeCell ref="P17:S17"/>
    <mergeCell ref="T17:W17"/>
    <mergeCell ref="X17:AA17"/>
    <mergeCell ref="A12:C12"/>
    <mergeCell ref="D12:G12"/>
    <mergeCell ref="H12:I12"/>
    <mergeCell ref="J12:AG12"/>
    <mergeCell ref="A16:A17"/>
    <mergeCell ref="B16:G17"/>
    <mergeCell ref="H16:I17"/>
    <mergeCell ref="J16:K17"/>
    <mergeCell ref="L16:L17"/>
    <mergeCell ref="M16:M17"/>
    <mergeCell ref="A9:C9"/>
    <mergeCell ref="D9:G9"/>
    <mergeCell ref="A1:AG1"/>
    <mergeCell ref="A2:AG2"/>
    <mergeCell ref="G4:Y5"/>
    <mergeCell ref="A7:C8"/>
    <mergeCell ref="D7:G8"/>
    <mergeCell ref="A10:C10"/>
    <mergeCell ref="D10:G10"/>
    <mergeCell ref="H10:AG10"/>
  </mergeCells>
  <phoneticPr fontId="3"/>
  <printOptions horizontalCentered="1" verticalCentered="1"/>
  <pageMargins left="0.35433070866141736" right="0.19685039370078741" top="0.19685039370078741" bottom="0.19685039370078741" header="0.51181102362204722" footer="0.51181102362204722"/>
  <pageSetup paperSize="9" scale="8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5"/>
  <sheetViews>
    <sheetView zoomScale="84" zoomScaleNormal="84" workbookViewId="0">
      <pane xSplit="2" ySplit="4" topLeftCell="C5" activePane="bottomRight" state="frozen"/>
      <selection pane="topRight" activeCell="C1" sqref="C1"/>
      <selection pane="bottomLeft" activeCell="A5" sqref="A5"/>
      <selection pane="bottomRight" activeCell="C13" sqref="C13"/>
    </sheetView>
  </sheetViews>
  <sheetFormatPr defaultRowHeight="10.5"/>
  <cols>
    <col min="1" max="1" width="4.125" style="38" bestFit="1" customWidth="1"/>
    <col min="2" max="2" width="15.375" style="38" bestFit="1" customWidth="1"/>
    <col min="3" max="3" width="7.5" style="38" bestFit="1" customWidth="1"/>
    <col min="4" max="4" width="7" style="38" bestFit="1" customWidth="1"/>
    <col min="5" max="5" width="11.25" style="38" bestFit="1" customWidth="1"/>
    <col min="6" max="6" width="6" style="38" bestFit="1" customWidth="1"/>
    <col min="7" max="7" width="7" style="38" bestFit="1" customWidth="1"/>
    <col min="8" max="8" width="11.375" style="38" bestFit="1" customWidth="1"/>
    <col min="9" max="9" width="10.5" style="38" bestFit="1" customWidth="1"/>
    <col min="10" max="10" width="20.25" style="38" bestFit="1" customWidth="1"/>
    <col min="11" max="11" width="8.5" style="38" bestFit="1" customWidth="1"/>
    <col min="12" max="12" width="13.125" style="38" bestFit="1" customWidth="1"/>
    <col min="13" max="13" width="8.5" style="38" bestFit="1" customWidth="1"/>
    <col min="14" max="14" width="13.125" style="38" bestFit="1" customWidth="1"/>
    <col min="15" max="16" width="7" style="38" bestFit="1" customWidth="1"/>
    <col min="17" max="17" width="7" style="116" bestFit="1" customWidth="1"/>
    <col min="18" max="18" width="10.5" style="116" bestFit="1" customWidth="1"/>
    <col min="19" max="20" width="8" style="116" bestFit="1" customWidth="1"/>
    <col min="21" max="25" width="5.625" style="38" bestFit="1" customWidth="1"/>
    <col min="26" max="29" width="3.875" style="38" bestFit="1" customWidth="1"/>
    <col min="30" max="30" width="4.25" style="38" bestFit="1" customWidth="1"/>
    <col min="31" max="34" width="3.875" style="38" bestFit="1" customWidth="1"/>
    <col min="35" max="35" width="4.25" style="38" bestFit="1" customWidth="1"/>
    <col min="36" max="39" width="3.875" style="38" hidden="1" customWidth="1"/>
    <col min="40" max="40" width="4.25" style="38" hidden="1" customWidth="1"/>
    <col min="41" max="44" width="3.875" style="38" hidden="1" customWidth="1"/>
    <col min="45" max="45" width="4.25" style="38" hidden="1" customWidth="1"/>
    <col min="46" max="49" width="3.875" style="38" hidden="1" customWidth="1"/>
    <col min="50" max="50" width="4.25" style="38" hidden="1" customWidth="1"/>
    <col min="51" max="54" width="3.875" style="38" hidden="1" customWidth="1"/>
    <col min="55" max="55" width="4.25" style="38" hidden="1" customWidth="1"/>
    <col min="56" max="56" width="6.875" style="38" bestFit="1" customWidth="1"/>
    <col min="57" max="57" width="8" style="38" bestFit="1" customWidth="1"/>
    <col min="58" max="58" width="2.875" style="38" bestFit="1" customWidth="1"/>
    <col min="59" max="59" width="6.75" style="38" bestFit="1" customWidth="1"/>
    <col min="60" max="60" width="2.875" style="38" bestFit="1" customWidth="1"/>
    <col min="61" max="61" width="12.625" style="38" bestFit="1" customWidth="1"/>
    <col min="62" max="67" width="2.875" style="38" bestFit="1" customWidth="1"/>
    <col min="68" max="68" width="4.25" style="38" bestFit="1" customWidth="1"/>
    <col min="69" max="69" width="4.25" style="38" customWidth="1"/>
    <col min="70" max="70" width="6.625" style="38" bestFit="1" customWidth="1"/>
    <col min="71" max="71" width="6.625" style="38" customWidth="1"/>
    <col min="72" max="72" width="9.75" style="38" bestFit="1" customWidth="1"/>
    <col min="73" max="73" width="2.875" style="38" bestFit="1" customWidth="1"/>
    <col min="74" max="74" width="3" style="38" bestFit="1" customWidth="1"/>
    <col min="75" max="75" width="2.875" style="38" bestFit="1" customWidth="1"/>
    <col min="76" max="76" width="3" style="38" bestFit="1" customWidth="1"/>
    <col min="77" max="77" width="4.625" style="38" bestFit="1" customWidth="1"/>
    <col min="78" max="78" width="3" style="38" bestFit="1" customWidth="1"/>
    <col min="79" max="79" width="4.25" style="38" bestFit="1" customWidth="1"/>
    <col min="80" max="80" width="4.25" style="38" hidden="1" customWidth="1"/>
    <col min="81" max="81" width="8.25" style="38" hidden="1" customWidth="1"/>
    <col min="82" max="82" width="5.625" style="38" hidden="1" customWidth="1"/>
    <col min="83" max="83" width="9.75" style="38" hidden="1" customWidth="1"/>
    <col min="84" max="89" width="3" style="38" hidden="1" customWidth="1"/>
    <col min="90" max="91" width="4.25" style="38" hidden="1" customWidth="1"/>
    <col min="92" max="92" width="9.125" style="38" hidden="1" customWidth="1"/>
    <col min="93" max="93" width="5.625" style="38" hidden="1" customWidth="1"/>
    <col min="94" max="94" width="9.75" style="38" hidden="1" customWidth="1"/>
    <col min="95" max="100" width="3" style="38" hidden="1" customWidth="1"/>
    <col min="101" max="102" width="4.25" style="38" hidden="1" customWidth="1"/>
    <col min="103" max="105" width="5.625" style="38" hidden="1" customWidth="1"/>
    <col min="106" max="111" width="3" style="38" hidden="1" customWidth="1"/>
    <col min="112" max="112" width="4.25" style="38" hidden="1" customWidth="1"/>
    <col min="113" max="113" width="8.625" style="38" bestFit="1" customWidth="1"/>
    <col min="114" max="114" width="4.25" style="38" bestFit="1" customWidth="1"/>
    <col min="115" max="121" width="4.25" style="38" hidden="1" customWidth="1"/>
    <col min="122" max="122" width="8.625" style="38" hidden="1" customWidth="1"/>
    <col min="123" max="123" width="8.625" style="38" customWidth="1"/>
    <col min="124" max="124" width="3" style="38" bestFit="1" customWidth="1"/>
    <col min="125" max="125" width="8.625" style="38" customWidth="1"/>
    <col min="126" max="126" width="3" style="38" bestFit="1" customWidth="1"/>
    <col min="127" max="127" width="8.625" style="38" hidden="1" customWidth="1"/>
    <col min="128" max="128" width="3" style="38" hidden="1" customWidth="1"/>
    <col min="129" max="129" width="8.625" style="38" hidden="1" customWidth="1"/>
    <col min="130" max="130" width="3" style="38" hidden="1" customWidth="1"/>
    <col min="131" max="131" width="8.625" style="38" hidden="1" customWidth="1"/>
    <col min="132" max="132" width="3" style="38" hidden="1" customWidth="1"/>
    <col min="133" max="133" width="8.625" style="38" hidden="1" customWidth="1"/>
    <col min="134" max="134" width="3" style="38" hidden="1" customWidth="1"/>
    <col min="135" max="135" width="8.625" style="38" hidden="1" customWidth="1"/>
    <col min="136" max="136" width="3" style="38" hidden="1" customWidth="1"/>
    <col min="137" max="137" width="8.625" style="38" hidden="1" customWidth="1"/>
    <col min="138" max="138" width="3" style="38" hidden="1" customWidth="1"/>
    <col min="139" max="139" width="8.625" style="38" hidden="1" customWidth="1"/>
    <col min="140" max="140" width="3" style="38" hidden="1" customWidth="1"/>
    <col min="141" max="141" width="8.625" style="38" hidden="1" customWidth="1"/>
    <col min="142" max="142" width="3" style="38" hidden="1" customWidth="1"/>
    <col min="143" max="143" width="11.875" style="38" bestFit="1" customWidth="1"/>
    <col min="144" max="16384" width="9" style="38"/>
  </cols>
  <sheetData>
    <row r="1" spans="1:143" s="83" customFormat="1">
      <c r="A1" s="82"/>
      <c r="B1" s="82"/>
      <c r="C1" s="82"/>
      <c r="D1" s="82"/>
      <c r="E1" s="82"/>
      <c r="F1" s="82"/>
      <c r="G1" s="82"/>
      <c r="H1" s="82"/>
      <c r="I1" s="82"/>
      <c r="J1" s="82"/>
      <c r="K1" s="82"/>
      <c r="L1" s="82"/>
      <c r="M1" s="82"/>
      <c r="N1" s="82"/>
      <c r="O1" s="82"/>
      <c r="P1" s="82"/>
      <c r="Q1" s="114"/>
      <c r="R1" s="114"/>
      <c r="S1" s="114"/>
      <c r="T1" s="114"/>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J1" s="82"/>
      <c r="BK1" s="82"/>
      <c r="BL1" s="82"/>
      <c r="BM1" s="82"/>
      <c r="BN1" s="82"/>
      <c r="BO1" s="82"/>
      <c r="BP1" s="82"/>
      <c r="BQ1" s="82"/>
      <c r="BU1" s="82"/>
      <c r="BV1" s="82"/>
      <c r="BW1" s="82"/>
      <c r="BX1" s="82"/>
      <c r="BY1" s="84"/>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row>
    <row r="2" spans="1:143" ht="14.25" customHeight="1">
      <c r="A2" s="576" t="s">
        <v>46</v>
      </c>
      <c r="B2" s="558" t="s">
        <v>1</v>
      </c>
      <c r="C2" s="66" t="s">
        <v>80</v>
      </c>
      <c r="D2" s="67"/>
      <c r="E2" s="67"/>
      <c r="F2" s="67"/>
      <c r="G2" s="67"/>
      <c r="H2" s="67"/>
      <c r="I2" s="67"/>
      <c r="J2" s="67"/>
      <c r="K2" s="67"/>
      <c r="L2" s="67"/>
      <c r="M2" s="67"/>
      <c r="N2" s="67"/>
      <c r="O2" s="67"/>
      <c r="P2" s="67"/>
      <c r="Q2" s="115"/>
      <c r="R2" s="115"/>
      <c r="S2" s="115"/>
      <c r="T2" s="115"/>
      <c r="U2" s="67"/>
      <c r="V2" s="67"/>
      <c r="W2" s="67"/>
      <c r="X2" s="67"/>
      <c r="Y2" s="68"/>
      <c r="Z2" s="573" t="s">
        <v>56</v>
      </c>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1">
        <f>'申込書①（参加・公民館）'!J20</f>
        <v>43869</v>
      </c>
      <c r="BG2" s="571"/>
      <c r="BH2" s="571"/>
      <c r="BI2" s="571"/>
      <c r="BJ2" s="571"/>
      <c r="BK2" s="571"/>
      <c r="BL2" s="571"/>
      <c r="BM2" s="571"/>
      <c r="BN2" s="571"/>
      <c r="BO2" s="571"/>
      <c r="BP2" s="571"/>
      <c r="BQ2" s="571">
        <f>'申込書①（参加・公民館）'!R20</f>
        <v>43870</v>
      </c>
      <c r="BR2" s="571"/>
      <c r="BS2" s="571"/>
      <c r="BT2" s="571"/>
      <c r="BU2" s="571"/>
      <c r="BV2" s="571"/>
      <c r="BW2" s="571"/>
      <c r="BX2" s="571"/>
      <c r="BY2" s="571"/>
      <c r="BZ2" s="571"/>
      <c r="CA2" s="571"/>
      <c r="CB2" s="571">
        <f>'申込書①（参加・公民館）'!Z20</f>
        <v>0</v>
      </c>
      <c r="CC2" s="571"/>
      <c r="CD2" s="571"/>
      <c r="CE2" s="571"/>
      <c r="CF2" s="571"/>
      <c r="CG2" s="571"/>
      <c r="CH2" s="571"/>
      <c r="CI2" s="571"/>
      <c r="CJ2" s="571"/>
      <c r="CK2" s="571"/>
      <c r="CL2" s="571"/>
      <c r="CM2" s="571">
        <f>'申込書①（参加・公民館）'!AH20</f>
        <v>0</v>
      </c>
      <c r="CN2" s="571"/>
      <c r="CO2" s="571"/>
      <c r="CP2" s="571"/>
      <c r="CQ2" s="571"/>
      <c r="CR2" s="571"/>
      <c r="CS2" s="571"/>
      <c r="CT2" s="571"/>
      <c r="CU2" s="571"/>
      <c r="CV2" s="571"/>
      <c r="CW2" s="571"/>
      <c r="CX2" s="571">
        <f>'申込書①（参加・公民館）'!AP20</f>
        <v>0</v>
      </c>
      <c r="CY2" s="571"/>
      <c r="CZ2" s="571"/>
      <c r="DA2" s="571"/>
      <c r="DB2" s="571"/>
      <c r="DC2" s="571"/>
      <c r="DD2" s="571"/>
      <c r="DE2" s="571"/>
      <c r="DF2" s="571"/>
      <c r="DG2" s="571"/>
      <c r="DH2" s="571"/>
      <c r="DI2" s="567" t="s">
        <v>97</v>
      </c>
      <c r="DJ2" s="567"/>
      <c r="DK2" s="567"/>
      <c r="DL2" s="567"/>
      <c r="DM2" s="567"/>
      <c r="DN2" s="567"/>
      <c r="DO2" s="567"/>
      <c r="DP2" s="567"/>
      <c r="DQ2" s="567"/>
      <c r="DR2" s="567"/>
      <c r="DS2" s="579" t="s">
        <v>98</v>
      </c>
      <c r="DT2" s="579"/>
      <c r="DU2" s="579"/>
      <c r="DV2" s="579"/>
      <c r="DW2" s="579"/>
      <c r="DX2" s="579"/>
      <c r="DY2" s="579"/>
      <c r="DZ2" s="579"/>
      <c r="EA2" s="579"/>
      <c r="EB2" s="579"/>
      <c r="EC2" s="579"/>
      <c r="ED2" s="579"/>
      <c r="EE2" s="579"/>
      <c r="EF2" s="579"/>
      <c r="EG2" s="579"/>
      <c r="EH2" s="579"/>
      <c r="EI2" s="579"/>
      <c r="EJ2" s="579"/>
      <c r="EK2" s="579"/>
      <c r="EL2" s="579"/>
      <c r="EM2" s="174" t="s">
        <v>85</v>
      </c>
    </row>
    <row r="3" spans="1:143" ht="21" customHeight="1">
      <c r="A3" s="576"/>
      <c r="B3" s="558"/>
      <c r="C3" s="559" t="s">
        <v>2</v>
      </c>
      <c r="D3" s="559" t="s">
        <v>3</v>
      </c>
      <c r="E3" s="559" t="s">
        <v>4</v>
      </c>
      <c r="F3" s="559" t="s">
        <v>5</v>
      </c>
      <c r="G3" s="559" t="s">
        <v>6</v>
      </c>
      <c r="H3" s="174" t="s">
        <v>42</v>
      </c>
      <c r="I3" s="174" t="s">
        <v>43</v>
      </c>
      <c r="J3" s="558" t="s">
        <v>41</v>
      </c>
      <c r="K3" s="558" t="s">
        <v>7</v>
      </c>
      <c r="L3" s="558" t="s">
        <v>10</v>
      </c>
      <c r="M3" s="558" t="s">
        <v>8</v>
      </c>
      <c r="N3" s="558" t="s">
        <v>10</v>
      </c>
      <c r="O3" s="558" t="s">
        <v>9</v>
      </c>
      <c r="P3" s="558" t="s">
        <v>10</v>
      </c>
      <c r="Q3" s="174" t="s">
        <v>99</v>
      </c>
      <c r="R3" s="174" t="s">
        <v>100</v>
      </c>
      <c r="S3" s="174" t="s">
        <v>101</v>
      </c>
      <c r="T3" s="174" t="s">
        <v>102</v>
      </c>
      <c r="U3" s="63" t="s">
        <v>39</v>
      </c>
      <c r="V3" s="64"/>
      <c r="W3" s="64"/>
      <c r="X3" s="64"/>
      <c r="Y3" s="65"/>
      <c r="Z3" s="570">
        <f>'申込書①（参加・公民館）'!J20</f>
        <v>43869</v>
      </c>
      <c r="AA3" s="570"/>
      <c r="AB3" s="570"/>
      <c r="AC3" s="570"/>
      <c r="AD3" s="570"/>
      <c r="AE3" s="570">
        <f>'申込書①（参加・公民館）'!R20</f>
        <v>43870</v>
      </c>
      <c r="AF3" s="570"/>
      <c r="AG3" s="570"/>
      <c r="AH3" s="570"/>
      <c r="AI3" s="570"/>
      <c r="AJ3" s="570">
        <f>'申込書①（参加・公民館）'!Z20</f>
        <v>0</v>
      </c>
      <c r="AK3" s="570"/>
      <c r="AL3" s="570"/>
      <c r="AM3" s="570"/>
      <c r="AN3" s="570"/>
      <c r="AO3" s="570">
        <f>'申込書①（参加・公民館）'!AH20</f>
        <v>0</v>
      </c>
      <c r="AP3" s="570"/>
      <c r="AQ3" s="570"/>
      <c r="AR3" s="570"/>
      <c r="AS3" s="570"/>
      <c r="AT3" s="570">
        <f>'申込書①（参加・公民館）'!AP20</f>
        <v>0</v>
      </c>
      <c r="AU3" s="570"/>
      <c r="AV3" s="570"/>
      <c r="AW3" s="570"/>
      <c r="AX3" s="570"/>
      <c r="AY3" s="570">
        <f>'申込書①（参加・公民館）'!AX20</f>
        <v>0</v>
      </c>
      <c r="AZ3" s="570"/>
      <c r="BA3" s="570"/>
      <c r="BB3" s="570"/>
      <c r="BC3" s="570"/>
      <c r="BD3" s="577" t="s">
        <v>58</v>
      </c>
      <c r="BE3" s="574" t="s">
        <v>57</v>
      </c>
      <c r="BF3" s="568" t="s">
        <v>84</v>
      </c>
      <c r="BG3" s="569"/>
      <c r="BH3" s="568" t="s">
        <v>51</v>
      </c>
      <c r="BI3" s="569"/>
      <c r="BJ3" s="564" t="s">
        <v>22</v>
      </c>
      <c r="BK3" s="565"/>
      <c r="BL3" s="564" t="s">
        <v>23</v>
      </c>
      <c r="BM3" s="565"/>
      <c r="BN3" s="564" t="s">
        <v>24</v>
      </c>
      <c r="BO3" s="565"/>
      <c r="BP3" s="566" t="s">
        <v>33</v>
      </c>
      <c r="BQ3" s="568" t="s">
        <v>84</v>
      </c>
      <c r="BR3" s="569"/>
      <c r="BS3" s="568" t="s">
        <v>51</v>
      </c>
      <c r="BT3" s="569"/>
      <c r="BU3" s="572" t="s">
        <v>22</v>
      </c>
      <c r="BV3" s="572"/>
      <c r="BW3" s="572" t="s">
        <v>23</v>
      </c>
      <c r="BX3" s="572"/>
      <c r="BY3" s="572" t="s">
        <v>24</v>
      </c>
      <c r="BZ3" s="572"/>
      <c r="CA3" s="566" t="s">
        <v>33</v>
      </c>
      <c r="CB3" s="568" t="s">
        <v>84</v>
      </c>
      <c r="CC3" s="569"/>
      <c r="CD3" s="568" t="s">
        <v>51</v>
      </c>
      <c r="CE3" s="569"/>
      <c r="CF3" s="572" t="s">
        <v>22</v>
      </c>
      <c r="CG3" s="572"/>
      <c r="CH3" s="572" t="s">
        <v>23</v>
      </c>
      <c r="CI3" s="572"/>
      <c r="CJ3" s="572" t="s">
        <v>24</v>
      </c>
      <c r="CK3" s="572"/>
      <c r="CL3" s="566" t="s">
        <v>33</v>
      </c>
      <c r="CM3" s="568" t="s">
        <v>84</v>
      </c>
      <c r="CN3" s="569"/>
      <c r="CO3" s="568" t="s">
        <v>51</v>
      </c>
      <c r="CP3" s="569"/>
      <c r="CQ3" s="572" t="s">
        <v>22</v>
      </c>
      <c r="CR3" s="572"/>
      <c r="CS3" s="572" t="s">
        <v>23</v>
      </c>
      <c r="CT3" s="572"/>
      <c r="CU3" s="572" t="s">
        <v>24</v>
      </c>
      <c r="CV3" s="572"/>
      <c r="CW3" s="566" t="s">
        <v>33</v>
      </c>
      <c r="CX3" s="568" t="s">
        <v>84</v>
      </c>
      <c r="CY3" s="569"/>
      <c r="CZ3" s="568" t="s">
        <v>51</v>
      </c>
      <c r="DA3" s="569"/>
      <c r="DB3" s="572" t="s">
        <v>22</v>
      </c>
      <c r="DC3" s="572"/>
      <c r="DD3" s="572" t="s">
        <v>23</v>
      </c>
      <c r="DE3" s="572"/>
      <c r="DF3" s="572" t="s">
        <v>24</v>
      </c>
      <c r="DG3" s="572"/>
      <c r="DH3" s="566" t="s">
        <v>33</v>
      </c>
      <c r="DI3" s="43">
        <f>'申込書①（参加・公民館）'!J20</f>
        <v>43869</v>
      </c>
      <c r="DJ3" s="561">
        <f>'申込書①（参加・公民館）'!R20</f>
        <v>43870</v>
      </c>
      <c r="DK3" s="562"/>
      <c r="DL3" s="561">
        <f>'申込書①（参加・公民館）'!Z20</f>
        <v>0</v>
      </c>
      <c r="DM3" s="562"/>
      <c r="DN3" s="561">
        <f>'申込書①（参加・公民館）'!AH20</f>
        <v>0</v>
      </c>
      <c r="DO3" s="562"/>
      <c r="DP3" s="561">
        <f>'申込書①（参加・公民館）'!AP20</f>
        <v>0</v>
      </c>
      <c r="DQ3" s="562"/>
      <c r="DR3" s="43">
        <f>'申込書①（参加・公民館）'!AX20</f>
        <v>0</v>
      </c>
      <c r="DS3" s="561">
        <f>'申込書①（参加・公民館）'!J20</f>
        <v>43869</v>
      </c>
      <c r="DT3" s="562"/>
      <c r="DU3" s="561">
        <f>'申込書①（参加・公民館）'!R20</f>
        <v>43870</v>
      </c>
      <c r="DV3" s="563"/>
      <c r="DW3" s="563"/>
      <c r="DX3" s="562"/>
      <c r="DY3" s="561">
        <f>'申込書①（参加・公民館）'!Z20</f>
        <v>0</v>
      </c>
      <c r="DZ3" s="563"/>
      <c r="EA3" s="563"/>
      <c r="EB3" s="562"/>
      <c r="EC3" s="561">
        <f>'申込書①（参加・公民館）'!AH20</f>
        <v>0</v>
      </c>
      <c r="ED3" s="563"/>
      <c r="EE3" s="563"/>
      <c r="EF3" s="562"/>
      <c r="EG3" s="561">
        <f>'申込書①（参加・公民館）'!AP20</f>
        <v>0</v>
      </c>
      <c r="EH3" s="563"/>
      <c r="EI3" s="563"/>
      <c r="EJ3" s="562"/>
      <c r="EK3" s="561">
        <f>'申込書①（参加・公民館）'!AX20</f>
        <v>0</v>
      </c>
      <c r="EL3" s="562"/>
      <c r="EM3" s="558"/>
    </row>
    <row r="4" spans="1:143" ht="14.25" customHeight="1" thickBot="1">
      <c r="A4" s="576"/>
      <c r="B4" s="558"/>
      <c r="C4" s="559"/>
      <c r="D4" s="559"/>
      <c r="E4" s="559"/>
      <c r="F4" s="559"/>
      <c r="G4" s="559"/>
      <c r="H4" s="174"/>
      <c r="I4" s="174"/>
      <c r="J4" s="558"/>
      <c r="K4" s="558"/>
      <c r="L4" s="558"/>
      <c r="M4" s="558"/>
      <c r="N4" s="558"/>
      <c r="O4" s="558"/>
      <c r="P4" s="558"/>
      <c r="Q4" s="558"/>
      <c r="R4" s="558"/>
      <c r="S4" s="558"/>
      <c r="T4" s="558"/>
      <c r="U4" s="54" t="s">
        <v>47</v>
      </c>
      <c r="V4" s="54" t="s">
        <v>48</v>
      </c>
      <c r="W4" s="54" t="s">
        <v>49</v>
      </c>
      <c r="X4" s="54" t="s">
        <v>50</v>
      </c>
      <c r="Y4" s="54" t="s">
        <v>105</v>
      </c>
      <c r="Z4" s="39" t="s">
        <v>55</v>
      </c>
      <c r="AA4" s="39" t="s">
        <v>54</v>
      </c>
      <c r="AB4" s="39" t="s">
        <v>53</v>
      </c>
      <c r="AC4" s="39" t="s">
        <v>52</v>
      </c>
      <c r="AD4" s="39" t="s">
        <v>16</v>
      </c>
      <c r="AE4" s="39" t="s">
        <v>55</v>
      </c>
      <c r="AF4" s="39" t="s">
        <v>54</v>
      </c>
      <c r="AG4" s="39" t="s">
        <v>53</v>
      </c>
      <c r="AH4" s="39" t="s">
        <v>52</v>
      </c>
      <c r="AI4" s="39" t="s">
        <v>16</v>
      </c>
      <c r="AJ4" s="39" t="s">
        <v>55</v>
      </c>
      <c r="AK4" s="39" t="s">
        <v>54</v>
      </c>
      <c r="AL4" s="39" t="s">
        <v>53</v>
      </c>
      <c r="AM4" s="39" t="s">
        <v>52</v>
      </c>
      <c r="AN4" s="39" t="s">
        <v>16</v>
      </c>
      <c r="AO4" s="39" t="s">
        <v>55</v>
      </c>
      <c r="AP4" s="39" t="s">
        <v>54</v>
      </c>
      <c r="AQ4" s="39" t="s">
        <v>53</v>
      </c>
      <c r="AR4" s="39" t="s">
        <v>52</v>
      </c>
      <c r="AS4" s="39" t="s">
        <v>16</v>
      </c>
      <c r="AT4" s="39" t="s">
        <v>55</v>
      </c>
      <c r="AU4" s="39" t="s">
        <v>54</v>
      </c>
      <c r="AV4" s="39" t="s">
        <v>53</v>
      </c>
      <c r="AW4" s="39" t="s">
        <v>52</v>
      </c>
      <c r="AX4" s="39" t="s">
        <v>16</v>
      </c>
      <c r="AY4" s="39" t="s">
        <v>55</v>
      </c>
      <c r="AZ4" s="39" t="s">
        <v>54</v>
      </c>
      <c r="BA4" s="39" t="s">
        <v>53</v>
      </c>
      <c r="BB4" s="39" t="s">
        <v>52</v>
      </c>
      <c r="BC4" s="39" t="s">
        <v>16</v>
      </c>
      <c r="BD4" s="578"/>
      <c r="BE4" s="575"/>
      <c r="BF4" s="44" t="s">
        <v>83</v>
      </c>
      <c r="BG4" s="42" t="s">
        <v>82</v>
      </c>
      <c r="BH4" s="44" t="s">
        <v>83</v>
      </c>
      <c r="BI4" s="42" t="s">
        <v>82</v>
      </c>
      <c r="BJ4" s="40" t="s">
        <v>19</v>
      </c>
      <c r="BK4" s="41" t="s">
        <v>20</v>
      </c>
      <c r="BL4" s="40" t="s">
        <v>19</v>
      </c>
      <c r="BM4" s="41" t="s">
        <v>20</v>
      </c>
      <c r="BN4" s="40" t="s">
        <v>19</v>
      </c>
      <c r="BO4" s="41" t="s">
        <v>20</v>
      </c>
      <c r="BP4" s="566"/>
      <c r="BQ4" s="44" t="s">
        <v>83</v>
      </c>
      <c r="BR4" s="42" t="s">
        <v>82</v>
      </c>
      <c r="BS4" s="44" t="s">
        <v>83</v>
      </c>
      <c r="BT4" s="42" t="s">
        <v>82</v>
      </c>
      <c r="BU4" s="45" t="s">
        <v>19</v>
      </c>
      <c r="BV4" s="45" t="s">
        <v>20</v>
      </c>
      <c r="BW4" s="45" t="s">
        <v>19</v>
      </c>
      <c r="BX4" s="45" t="s">
        <v>20</v>
      </c>
      <c r="BY4" s="45" t="s">
        <v>19</v>
      </c>
      <c r="BZ4" s="45" t="s">
        <v>20</v>
      </c>
      <c r="CA4" s="566"/>
      <c r="CB4" s="44" t="s">
        <v>83</v>
      </c>
      <c r="CC4" s="42" t="s">
        <v>82</v>
      </c>
      <c r="CD4" s="44" t="s">
        <v>83</v>
      </c>
      <c r="CE4" s="42" t="s">
        <v>82</v>
      </c>
      <c r="CF4" s="45" t="s">
        <v>19</v>
      </c>
      <c r="CG4" s="45" t="s">
        <v>20</v>
      </c>
      <c r="CH4" s="45" t="s">
        <v>19</v>
      </c>
      <c r="CI4" s="45" t="s">
        <v>20</v>
      </c>
      <c r="CJ4" s="45" t="s">
        <v>19</v>
      </c>
      <c r="CK4" s="45" t="s">
        <v>20</v>
      </c>
      <c r="CL4" s="566"/>
      <c r="CM4" s="44" t="s">
        <v>83</v>
      </c>
      <c r="CN4" s="42" t="s">
        <v>82</v>
      </c>
      <c r="CO4" s="44" t="s">
        <v>83</v>
      </c>
      <c r="CP4" s="42" t="s">
        <v>82</v>
      </c>
      <c r="CQ4" s="45" t="s">
        <v>19</v>
      </c>
      <c r="CR4" s="45" t="s">
        <v>20</v>
      </c>
      <c r="CS4" s="45" t="s">
        <v>19</v>
      </c>
      <c r="CT4" s="45" t="s">
        <v>20</v>
      </c>
      <c r="CU4" s="45" t="s">
        <v>19</v>
      </c>
      <c r="CV4" s="45" t="s">
        <v>20</v>
      </c>
      <c r="CW4" s="566"/>
      <c r="CX4" s="44" t="s">
        <v>83</v>
      </c>
      <c r="CY4" s="42" t="s">
        <v>82</v>
      </c>
      <c r="CZ4" s="44" t="s">
        <v>83</v>
      </c>
      <c r="DA4" s="42" t="s">
        <v>82</v>
      </c>
      <c r="DB4" s="45" t="s">
        <v>19</v>
      </c>
      <c r="DC4" s="45" t="s">
        <v>20</v>
      </c>
      <c r="DD4" s="45" t="s">
        <v>19</v>
      </c>
      <c r="DE4" s="45" t="s">
        <v>20</v>
      </c>
      <c r="DF4" s="45" t="s">
        <v>19</v>
      </c>
      <c r="DG4" s="45" t="s">
        <v>20</v>
      </c>
      <c r="DH4" s="566"/>
      <c r="DI4" s="45" t="s">
        <v>32</v>
      </c>
      <c r="DJ4" s="45" t="s">
        <v>31</v>
      </c>
      <c r="DK4" s="45" t="s">
        <v>32</v>
      </c>
      <c r="DL4" s="45" t="s">
        <v>31</v>
      </c>
      <c r="DM4" s="45" t="s">
        <v>32</v>
      </c>
      <c r="DN4" s="45" t="s">
        <v>31</v>
      </c>
      <c r="DO4" s="45" t="s">
        <v>32</v>
      </c>
      <c r="DP4" s="45" t="s">
        <v>31</v>
      </c>
      <c r="DQ4" s="45" t="s">
        <v>32</v>
      </c>
      <c r="DR4" s="45" t="s">
        <v>31</v>
      </c>
      <c r="DS4" s="560" t="s">
        <v>32</v>
      </c>
      <c r="DT4" s="560"/>
      <c r="DU4" s="560" t="s">
        <v>31</v>
      </c>
      <c r="DV4" s="560"/>
      <c r="DW4" s="560" t="s">
        <v>32</v>
      </c>
      <c r="DX4" s="560"/>
      <c r="DY4" s="560" t="s">
        <v>31</v>
      </c>
      <c r="DZ4" s="560"/>
      <c r="EA4" s="560" t="s">
        <v>32</v>
      </c>
      <c r="EB4" s="560"/>
      <c r="EC4" s="560" t="s">
        <v>31</v>
      </c>
      <c r="ED4" s="560"/>
      <c r="EE4" s="560" t="s">
        <v>32</v>
      </c>
      <c r="EF4" s="560"/>
      <c r="EG4" s="560" t="s">
        <v>31</v>
      </c>
      <c r="EH4" s="560"/>
      <c r="EI4" s="560" t="s">
        <v>32</v>
      </c>
      <c r="EJ4" s="560"/>
      <c r="EK4" s="560" t="s">
        <v>31</v>
      </c>
      <c r="EL4" s="560"/>
      <c r="EM4" s="558"/>
    </row>
    <row r="5" spans="1:143" s="48" customFormat="1" ht="11.25" thickTop="1">
      <c r="A5" s="38">
        <f>'申込書①（参加・公民館）'!$J$4</f>
        <v>0</v>
      </c>
      <c r="B5" s="38">
        <f>'申込書①（参加・公民館）'!$M$4</f>
        <v>0</v>
      </c>
      <c r="C5" s="38">
        <f>'申込書①（参加・公民館）'!$C$7</f>
        <v>0</v>
      </c>
      <c r="D5" s="38">
        <f>'申込書①（参加・公民館）'!$J$7</f>
        <v>0</v>
      </c>
      <c r="E5" s="38">
        <f>'申込書①（参加・公民館）'!$R$7</f>
        <v>0</v>
      </c>
      <c r="F5" s="38">
        <f>'申込書①（参加・公民館）'!$AI$7</f>
        <v>0</v>
      </c>
      <c r="G5" s="38">
        <f>'申込書①（参加・公民館）'!$AZ$7</f>
        <v>0</v>
      </c>
      <c r="H5" s="38">
        <f>'申込書①（参加・公民館）'!$F$8</f>
        <v>0</v>
      </c>
      <c r="I5" s="38">
        <f>'申込書①（参加・公民館）'!$V$8</f>
        <v>0</v>
      </c>
      <c r="J5" s="38">
        <f>'申込書①（参加・公民館）'!$AN$8</f>
        <v>0</v>
      </c>
      <c r="K5" s="38">
        <f>'申込書①（参加・公民館）'!$J$10</f>
        <v>0</v>
      </c>
      <c r="L5" s="38">
        <f>'申込書①（参加・公民館）'!$J$11</f>
        <v>0</v>
      </c>
      <c r="M5" s="38">
        <f>'申込書①（参加・公民館）'!$AF$10</f>
        <v>0</v>
      </c>
      <c r="N5" s="38">
        <f>'申込書①（参加・公民館）'!$AF$11</f>
        <v>0</v>
      </c>
      <c r="O5" s="38">
        <f>'申込書①（参加・公民館）'!$BB$10</f>
        <v>0</v>
      </c>
      <c r="P5" s="38">
        <f>'申込書①（参加・公民館）'!$BB$11</f>
        <v>0</v>
      </c>
      <c r="Q5" s="116">
        <f>'申込書①（参加・公民館）'!$M$13</f>
        <v>0</v>
      </c>
      <c r="R5" s="116">
        <f>'申込書①（参加・公民館）'!$M$14</f>
        <v>0</v>
      </c>
      <c r="S5" s="116">
        <f>'申込書①（参加・公民館）'!$M$15</f>
        <v>0</v>
      </c>
      <c r="T5" s="116">
        <f>'申込書①（参加・公民館）'!$M$16</f>
        <v>0</v>
      </c>
      <c r="U5" s="38">
        <f>'申込書①（参加・公民館）'!$P$13</f>
        <v>0</v>
      </c>
      <c r="V5" s="38">
        <f>'申込書①（参加・公民館）'!$P$14</f>
        <v>0</v>
      </c>
      <c r="W5" s="38">
        <f>'申込書①（参加・公民館）'!$P$15</f>
        <v>0</v>
      </c>
      <c r="X5" s="38">
        <f>'申込書①（参加・公民館）'!$P$16</f>
        <v>0</v>
      </c>
      <c r="Y5" s="38">
        <f>'申込書①（参加・公民館）'!$P$17</f>
        <v>0</v>
      </c>
      <c r="Z5" s="38">
        <f>'申込書①（参加・公民館）'!$J$22</f>
        <v>0</v>
      </c>
      <c r="AA5" s="38" t="e">
        <f>'申込書①（参加・公民館）'!#REF!</f>
        <v>#REF!</v>
      </c>
      <c r="AB5" s="38">
        <f>'申込書①（参加・公民館）'!$J$23</f>
        <v>0</v>
      </c>
      <c r="AC5" s="38">
        <f>'申込書①（参加・公民館）'!$J$24</f>
        <v>0</v>
      </c>
      <c r="AD5" s="38">
        <f>'申込書①（参加・公民館）'!$J$25</f>
        <v>0</v>
      </c>
      <c r="AE5" s="38">
        <f>'申込書①（参加・公民館）'!$R$22</f>
        <v>0</v>
      </c>
      <c r="AF5" s="38" t="e">
        <f>'申込書①（参加・公民館）'!#REF!</f>
        <v>#REF!</v>
      </c>
      <c r="AG5" s="38">
        <f>'申込書①（参加・公民館）'!$R$23</f>
        <v>0</v>
      </c>
      <c r="AH5" s="38">
        <f>'申込書①（参加・公民館）'!$R$24</f>
        <v>0</v>
      </c>
      <c r="AI5" s="38">
        <f>'申込書①（参加・公民館）'!$R$25</f>
        <v>0</v>
      </c>
      <c r="AJ5" s="38">
        <f>'申込書①（参加・公民館）'!$Z$22</f>
        <v>0</v>
      </c>
      <c r="AK5" s="38" t="e">
        <f>'申込書①（参加・公民館）'!#REF!</f>
        <v>#REF!</v>
      </c>
      <c r="AL5" s="38">
        <f>'申込書①（参加・公民館）'!$Z$23</f>
        <v>0</v>
      </c>
      <c r="AM5" s="38">
        <f>'申込書①（参加・公民館）'!$Z$24</f>
        <v>0</v>
      </c>
      <c r="AN5" s="38">
        <f>'申込書①（参加・公民館）'!$Z$25</f>
        <v>0</v>
      </c>
      <c r="AO5" s="38">
        <f>'申込書①（参加・公民館）'!$AH$22</f>
        <v>0</v>
      </c>
      <c r="AP5" s="38" t="e">
        <f>'申込書①（参加・公民館）'!#REF!</f>
        <v>#REF!</v>
      </c>
      <c r="AQ5" s="38">
        <f>'申込書①（参加・公民館）'!$AH$23</f>
        <v>0</v>
      </c>
      <c r="AR5" s="38">
        <f>'申込書①（参加・公民館）'!$AH$24</f>
        <v>0</v>
      </c>
      <c r="AS5" s="38">
        <f>'申込書①（参加・公民館）'!$AH$25</f>
        <v>0</v>
      </c>
      <c r="AT5" s="38">
        <f>'申込書①（参加・公民館）'!$AP$22</f>
        <v>0</v>
      </c>
      <c r="AU5" s="38" t="e">
        <f>'申込書①（参加・公民館）'!#REF!</f>
        <v>#REF!</v>
      </c>
      <c r="AV5" s="38">
        <f>'申込書①（参加・公民館）'!$AP$23</f>
        <v>0</v>
      </c>
      <c r="AW5" s="38">
        <f>'申込書①（参加・公民館）'!$AP$24</f>
        <v>0</v>
      </c>
      <c r="AX5" s="38">
        <f>'申込書①（参加・公民館）'!$AP$25</f>
        <v>0</v>
      </c>
      <c r="AY5" s="38">
        <f>'申込書①（参加・公民館）'!$AX$22</f>
        <v>0</v>
      </c>
      <c r="AZ5" s="38" t="e">
        <f>'申込書①（参加・公民館）'!#REF!</f>
        <v>#REF!</v>
      </c>
      <c r="BA5" s="38">
        <f>'申込書①（参加・公民館）'!$AX$23</f>
        <v>0</v>
      </c>
      <c r="BB5" s="38">
        <f>'申込書①（参加・公民館）'!$AX$24</f>
        <v>0</v>
      </c>
      <c r="BC5" s="38">
        <f>'申込書①（参加・公民館）'!$AX$25</f>
        <v>0</v>
      </c>
      <c r="BD5" s="38">
        <f>'申込書①（参加・公民館）'!$BF$24</f>
        <v>0</v>
      </c>
      <c r="BE5" s="38">
        <f>'申込書①（参加・公民館）'!$BF$26</f>
        <v>0</v>
      </c>
      <c r="BF5" s="38">
        <f>'申込書①（参加・公民館）'!$BU$34</f>
        <v>0</v>
      </c>
      <c r="BG5" s="38" t="str">
        <f>'申込書①（参加・公民館）'!$J$34</f>
        <v/>
      </c>
      <c r="BH5" s="38">
        <f>'申込書①（参加・公民館）'!$BU$35</f>
        <v>0</v>
      </c>
      <c r="BI5" s="38" t="str">
        <f>'申込書①（参加・公民館）'!$J$35</f>
        <v/>
      </c>
      <c r="BJ5" s="38">
        <f>'申込書①（参加・公民館）'!$J$30</f>
        <v>0</v>
      </c>
      <c r="BK5" s="38">
        <f>'申込書①（参加・公民館）'!$N$30</f>
        <v>0</v>
      </c>
      <c r="BL5" s="38">
        <f>'申込書①（参加・公民館）'!$J$31</f>
        <v>0</v>
      </c>
      <c r="BM5" s="38">
        <f>'申込書①（参加・公民館）'!$N$31</f>
        <v>0</v>
      </c>
      <c r="BN5" s="38">
        <f>'申込書①（参加・公民館）'!$J$32</f>
        <v>0</v>
      </c>
      <c r="BO5" s="38">
        <f>'申込書①（参加・公民館）'!$N$32</f>
        <v>0</v>
      </c>
      <c r="BP5" s="38">
        <f>'申込書①（参加・公民館）'!$J$33</f>
        <v>0</v>
      </c>
      <c r="BQ5" s="38">
        <f>'申込書①（参加・公民館）'!$BV$34</f>
        <v>0</v>
      </c>
      <c r="BR5" s="38">
        <f>'申込書①（参加・公民館）'!$R$34</f>
        <v>0</v>
      </c>
      <c r="BS5" s="38">
        <f>'申込書①（参加・公民館）'!$BV$35</f>
        <v>0</v>
      </c>
      <c r="BT5" s="38">
        <f>'申込書①（参加・公民館）'!$R$35</f>
        <v>0</v>
      </c>
      <c r="BU5" s="38">
        <f>'申込書①（参加・公民館）'!$R$30</f>
        <v>0</v>
      </c>
      <c r="BV5" s="38">
        <f>'申込書①（参加・公民館）'!$V$30</f>
        <v>0</v>
      </c>
      <c r="BW5" s="38">
        <f>'申込書①（参加・公民館）'!$R$31</f>
        <v>0</v>
      </c>
      <c r="BX5" s="38">
        <f>'申込書①（参加・公民館）'!$V$31</f>
        <v>0</v>
      </c>
      <c r="BY5" s="38">
        <f>'申込書①（参加・公民館）'!$R$32</f>
        <v>0</v>
      </c>
      <c r="BZ5" s="38">
        <f>'申込書①（参加・公民館）'!$V$32</f>
        <v>0</v>
      </c>
      <c r="CA5" s="38">
        <f>'申込書①（参加・公民館）'!$R$33</f>
        <v>0</v>
      </c>
      <c r="CB5" s="38">
        <f>'申込書①（参加・公民館）'!$BX$34</f>
        <v>0</v>
      </c>
      <c r="CC5" s="38">
        <f>'申込書①（参加・公民館）'!$Z$34</f>
        <v>0</v>
      </c>
      <c r="CD5" s="38">
        <f>'申込書①（参加・公民館）'!$BX$35</f>
        <v>0</v>
      </c>
      <c r="CE5" s="38">
        <f>'申込書①（参加・公民館）'!$Z$35</f>
        <v>0</v>
      </c>
      <c r="CF5" s="38">
        <f>'申込書①（参加・公民館）'!$Z$30</f>
        <v>0</v>
      </c>
      <c r="CG5" s="38">
        <f>'申込書①（参加・公民館）'!$AD$30</f>
        <v>0</v>
      </c>
      <c r="CH5" s="38">
        <f>'申込書①（参加・公民館）'!$Z$31</f>
        <v>0</v>
      </c>
      <c r="CI5" s="38">
        <f>'申込書①（参加・公民館）'!$AD$31</f>
        <v>0</v>
      </c>
      <c r="CJ5" s="38">
        <f>'申込書①（参加・公民館）'!$Z$32</f>
        <v>0</v>
      </c>
      <c r="CK5" s="38">
        <f>'申込書①（参加・公民館）'!$AD$32</f>
        <v>0</v>
      </c>
      <c r="CL5" s="38">
        <f>'申込書①（参加・公民館）'!$Z$33</f>
        <v>0</v>
      </c>
      <c r="CM5" s="38">
        <f>'申込書①（参加・公民館）'!$BZ$34</f>
        <v>0</v>
      </c>
      <c r="CN5" s="38">
        <f>'申込書①（参加・公民館）'!$AH$34</f>
        <v>0</v>
      </c>
      <c r="CO5" s="38">
        <f>'申込書①（参加・公民館）'!$BZ$35</f>
        <v>0</v>
      </c>
      <c r="CP5" s="38">
        <f>'申込書①（参加・公民館）'!$AH$35</f>
        <v>0</v>
      </c>
      <c r="CQ5" s="38">
        <f>'申込書①（参加・公民館）'!$AH$30</f>
        <v>0</v>
      </c>
      <c r="CR5" s="38">
        <f>'申込書①（参加・公民館）'!$AL$30</f>
        <v>0</v>
      </c>
      <c r="CS5" s="38">
        <f>'申込書①（参加・公民館）'!$AH$31</f>
        <v>0</v>
      </c>
      <c r="CT5" s="38">
        <f>'申込書①（参加・公民館）'!$AL$31</f>
        <v>0</v>
      </c>
      <c r="CU5" s="38">
        <f>'申込書①（参加・公民館）'!$AH$32</f>
        <v>0</v>
      </c>
      <c r="CV5" s="38">
        <f>'申込書①（参加・公民館）'!$AL$32</f>
        <v>0</v>
      </c>
      <c r="CW5" s="38">
        <f>'申込書①（参加・公民館）'!$AH$33</f>
        <v>0</v>
      </c>
      <c r="CX5" s="38">
        <f>'申込書①（参加・公民館）'!$CB$34</f>
        <v>0</v>
      </c>
      <c r="CY5" s="38">
        <f>'申込書①（参加・公民館）'!$AP$34</f>
        <v>0</v>
      </c>
      <c r="CZ5" s="38">
        <f>'申込書①（参加・公民館）'!$CB$35</f>
        <v>0</v>
      </c>
      <c r="DA5" s="38">
        <f>'申込書①（参加・公民館）'!$AP$35</f>
        <v>0</v>
      </c>
      <c r="DB5" s="38">
        <f>'申込書①（参加・公民館）'!$AP$30</f>
        <v>0</v>
      </c>
      <c r="DC5" s="38">
        <f>'申込書①（参加・公民館）'!$AT$30</f>
        <v>0</v>
      </c>
      <c r="DD5" s="38">
        <f>'申込書①（参加・公民館）'!$AP$31</f>
        <v>0</v>
      </c>
      <c r="DE5" s="38">
        <f>'申込書①（参加・公民館）'!$AT$31</f>
        <v>0</v>
      </c>
      <c r="DF5" s="38">
        <f>'申込書①（参加・公民館）'!$AP$32</f>
        <v>0</v>
      </c>
      <c r="DG5" s="38">
        <f>'申込書①（参加・公民館）'!$AT$32</f>
        <v>0</v>
      </c>
      <c r="DH5" s="38">
        <f>'申込書①（参加・公民館）'!$AP$33</f>
        <v>0</v>
      </c>
      <c r="DI5" s="38">
        <f>'申込書①（参加・公民館）'!$N$41</f>
        <v>0</v>
      </c>
      <c r="DJ5" s="38">
        <f>'申込書①（参加・公民館）'!$R$41</f>
        <v>0</v>
      </c>
      <c r="DK5" s="38">
        <f>'申込書①（参加・公民館）'!$V$41</f>
        <v>0</v>
      </c>
      <c r="DL5" s="38">
        <f>'申込書①（参加・公民館）'!$Z$41</f>
        <v>0</v>
      </c>
      <c r="DM5" s="38">
        <f>'申込書①（参加・公民館）'!$AD$41</f>
        <v>0</v>
      </c>
      <c r="DN5" s="38">
        <f>'申込書①（参加・公民館）'!$AH$41</f>
        <v>0</v>
      </c>
      <c r="DO5" s="38">
        <f>'申込書①（参加・公民館）'!$AL$41</f>
        <v>0</v>
      </c>
      <c r="DP5" s="38">
        <f>'申込書①（参加・公民館）'!$AP$41</f>
        <v>0</v>
      </c>
      <c r="DQ5" s="38">
        <f>'申込書①（参加・公民館）'!$AT$41</f>
        <v>0</v>
      </c>
      <c r="DR5" s="38">
        <f>'申込書①（参加・公民館）'!$AX$41</f>
        <v>0</v>
      </c>
      <c r="DS5" s="38" t="str">
        <f>'申込書①（参加・公民館）'!$BU$43</f>
        <v/>
      </c>
      <c r="DT5" s="38">
        <f>'申込書①（参加・公民館）'!$BU$41</f>
        <v>0</v>
      </c>
      <c r="DU5" s="38" t="str">
        <f>'申込書①（参加・公民館）'!$BV$43</f>
        <v/>
      </c>
      <c r="DV5" s="38">
        <f>'申込書①（参加・公民館）'!$BV$41</f>
        <v>0</v>
      </c>
      <c r="DW5" s="38" t="str">
        <f>'申込書①（参加・公民館）'!$BW$43</f>
        <v/>
      </c>
      <c r="DX5" s="38">
        <f>'申込書①（参加・公民館）'!$BW$41</f>
        <v>0</v>
      </c>
      <c r="DY5" s="38" t="str">
        <f>'申込書①（参加・公民館）'!$BX$43</f>
        <v/>
      </c>
      <c r="DZ5" s="38">
        <f>'申込書①（参加・公民館）'!$BX$41</f>
        <v>0</v>
      </c>
      <c r="EA5" s="38" t="str">
        <f>'申込書①（参加・公民館）'!$BY$43</f>
        <v/>
      </c>
      <c r="EB5" s="38">
        <f>'申込書①（参加・公民館）'!$BY$41</f>
        <v>0</v>
      </c>
      <c r="EC5" s="38" t="str">
        <f>'申込書①（参加・公民館）'!$BZ$43</f>
        <v/>
      </c>
      <c r="ED5" s="38">
        <f>'申込書①（参加・公民館）'!$BZ$41</f>
        <v>0</v>
      </c>
      <c r="EE5" s="38" t="str">
        <f>'申込書①（参加・公民館）'!$CA$43</f>
        <v/>
      </c>
      <c r="EF5" s="38">
        <f>'申込書①（参加・公民館）'!$CA$41</f>
        <v>0</v>
      </c>
      <c r="EG5" s="38" t="str">
        <f>'申込書①（参加・公民館）'!$CB$43</f>
        <v/>
      </c>
      <c r="EH5" s="38">
        <f>'申込書①（参加・公民館）'!$CB$41</f>
        <v>0</v>
      </c>
      <c r="EI5" s="38" t="str">
        <f>'申込書①（参加・公民館）'!$CC$43</f>
        <v/>
      </c>
      <c r="EJ5" s="38">
        <f>'申込書①（参加・公民館）'!$CC$41</f>
        <v>0</v>
      </c>
      <c r="EK5" s="38" t="str">
        <f>'申込書①（参加・公民館）'!$CD$43</f>
        <v/>
      </c>
      <c r="EL5" s="38">
        <f>'申込書①（参加・公民館）'!$CD$41</f>
        <v>0</v>
      </c>
      <c r="EM5" s="48">
        <f>'申込書①（参加・公民館）'!$M$4</f>
        <v>0</v>
      </c>
    </row>
  </sheetData>
  <mergeCells count="87">
    <mergeCell ref="EM2:EM4"/>
    <mergeCell ref="BQ2:CA2"/>
    <mergeCell ref="CB3:CC3"/>
    <mergeCell ref="CD3:CE3"/>
    <mergeCell ref="CB2:CL2"/>
    <mergeCell ref="CM3:CN3"/>
    <mergeCell ref="CM2:CW2"/>
    <mergeCell ref="CJ3:CK3"/>
    <mergeCell ref="CL3:CL4"/>
    <mergeCell ref="BQ3:BR3"/>
    <mergeCell ref="BS3:BT3"/>
    <mergeCell ref="BW3:BX3"/>
    <mergeCell ref="BY3:BZ3"/>
    <mergeCell ref="DF3:DG3"/>
    <mergeCell ref="DS2:EL2"/>
    <mergeCell ref="EK3:EL3"/>
    <mergeCell ref="A2:A4"/>
    <mergeCell ref="B2:B4"/>
    <mergeCell ref="BF2:BP2"/>
    <mergeCell ref="BU3:BV3"/>
    <mergeCell ref="CO3:CP3"/>
    <mergeCell ref="CA3:CA4"/>
    <mergeCell ref="CF3:CG3"/>
    <mergeCell ref="CH3:CI3"/>
    <mergeCell ref="R3:R4"/>
    <mergeCell ref="S3:S4"/>
    <mergeCell ref="T3:T4"/>
    <mergeCell ref="AY3:BC3"/>
    <mergeCell ref="BD3:BD4"/>
    <mergeCell ref="AJ3:AN3"/>
    <mergeCell ref="BF3:BG3"/>
    <mergeCell ref="BH3:BI3"/>
    <mergeCell ref="AO3:AS3"/>
    <mergeCell ref="AT3:AX3"/>
    <mergeCell ref="CX2:DH2"/>
    <mergeCell ref="CQ3:CR3"/>
    <mergeCell ref="CS3:CT3"/>
    <mergeCell ref="CU3:CV3"/>
    <mergeCell ref="Z2:BE2"/>
    <mergeCell ref="Z3:AD3"/>
    <mergeCell ref="AE3:AI3"/>
    <mergeCell ref="CW3:CW4"/>
    <mergeCell ref="DB3:DC3"/>
    <mergeCell ref="DD3:DE3"/>
    <mergeCell ref="CZ3:DA3"/>
    <mergeCell ref="BE3:BE4"/>
    <mergeCell ref="BJ3:BK3"/>
    <mergeCell ref="BL3:BM3"/>
    <mergeCell ref="BN3:BO3"/>
    <mergeCell ref="BP3:BP4"/>
    <mergeCell ref="DI2:DR2"/>
    <mergeCell ref="DJ3:DK3"/>
    <mergeCell ref="DL3:DM3"/>
    <mergeCell ref="DN3:DO3"/>
    <mergeCell ref="DP3:DQ3"/>
    <mergeCell ref="DH3:DH4"/>
    <mergeCell ref="CX3:CY3"/>
    <mergeCell ref="DW4:DX4"/>
    <mergeCell ref="DY4:DZ4"/>
    <mergeCell ref="EA4:EB4"/>
    <mergeCell ref="DS4:DT4"/>
    <mergeCell ref="DU4:DV4"/>
    <mergeCell ref="DS3:DT3"/>
    <mergeCell ref="DU3:DX3"/>
    <mergeCell ref="DY3:EB3"/>
    <mergeCell ref="EC3:EF3"/>
    <mergeCell ref="EG3:EJ3"/>
    <mergeCell ref="EK4:EL4"/>
    <mergeCell ref="EC4:ED4"/>
    <mergeCell ref="EE4:EF4"/>
    <mergeCell ref="EG4:EH4"/>
    <mergeCell ref="EI4:EJ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phoneticPr fontId="3"/>
  <conditionalFormatting sqref="A1:XFD1048576">
    <cfRule type="cellIs" dxfId="0" priority="1" operator="equal">
      <formula>0</formula>
    </cfRule>
  </conditionalFormatting>
  <pageMargins left="0.63" right="0.36" top="0.43" bottom="0.39" header="0.3" footer="0.3"/>
  <pageSetup paperSize="9" scale="1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75" zoomScaleNormal="75" zoomScaleSheetLayoutView="75" workbookViewId="0">
      <selection activeCell="H20" sqref="H20:I21"/>
    </sheetView>
  </sheetViews>
  <sheetFormatPr defaultColWidth="9" defaultRowHeight="15.75"/>
  <cols>
    <col min="1" max="1" width="3.5" style="138" customWidth="1"/>
    <col min="2" max="15" width="3.625" style="138" customWidth="1"/>
    <col min="16" max="27" width="3" style="138" customWidth="1"/>
    <col min="28" max="31" width="3.625" style="138" customWidth="1"/>
    <col min="32" max="33" width="4.125" style="138" customWidth="1"/>
    <col min="34" max="53" width="3.625" style="138" customWidth="1"/>
    <col min="54" max="16384" width="9" style="138"/>
  </cols>
  <sheetData>
    <row r="1" spans="1:33" ht="24" customHeight="1">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row>
    <row r="2" spans="1:33" ht="24" customHeight="1">
      <c r="A2" s="402" t="str">
        <f>'申込書②（弁当・ホテル旅館）'!A1</f>
        <v>エスペウィンターカップU12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spans="1:33" ht="6" customHeight="1">
      <c r="A3" s="139"/>
      <c r="B3" s="139"/>
    </row>
    <row r="4" spans="1:33" ht="13.5" customHeight="1">
      <c r="A4" s="139"/>
      <c r="B4" s="139"/>
      <c r="G4" s="403" t="s">
        <v>188</v>
      </c>
      <c r="H4" s="404"/>
      <c r="I4" s="404"/>
      <c r="J4" s="404"/>
      <c r="K4" s="404"/>
      <c r="L4" s="404"/>
      <c r="M4" s="404"/>
      <c r="N4" s="404"/>
      <c r="O4" s="404"/>
      <c r="P4" s="404"/>
      <c r="Q4" s="404"/>
      <c r="R4" s="404"/>
      <c r="S4" s="404"/>
      <c r="T4" s="404"/>
      <c r="U4" s="404"/>
      <c r="V4" s="404"/>
      <c r="W4" s="404"/>
      <c r="X4" s="404"/>
      <c r="Y4" s="405"/>
    </row>
    <row r="5" spans="1:33" ht="15.75" customHeight="1">
      <c r="A5" s="139"/>
      <c r="B5" s="139"/>
      <c r="G5" s="406"/>
      <c r="H5" s="407"/>
      <c r="I5" s="407"/>
      <c r="J5" s="407"/>
      <c r="K5" s="407"/>
      <c r="L5" s="407"/>
      <c r="M5" s="407"/>
      <c r="N5" s="407"/>
      <c r="O5" s="407"/>
      <c r="P5" s="407"/>
      <c r="Q5" s="407"/>
      <c r="R5" s="407"/>
      <c r="S5" s="407"/>
      <c r="T5" s="407"/>
      <c r="U5" s="407"/>
      <c r="V5" s="407"/>
      <c r="W5" s="407"/>
      <c r="X5" s="407"/>
      <c r="Y5" s="408"/>
    </row>
    <row r="6" spans="1:33" ht="6" customHeight="1" thickBot="1"/>
    <row r="7" spans="1:33" ht="14.25" customHeight="1">
      <c r="A7" s="409" t="s">
        <v>189</v>
      </c>
      <c r="B7" s="410"/>
      <c r="C7" s="410"/>
      <c r="D7" s="413" t="str">
        <f>IF('申込書①（参加・公民館）'!J7="","",'申込書①（参加・公民館）'!J7)</f>
        <v/>
      </c>
      <c r="E7" s="410"/>
      <c r="F7" s="410"/>
      <c r="G7" s="414"/>
      <c r="H7" s="413" t="s">
        <v>183</v>
      </c>
      <c r="I7" s="410"/>
      <c r="J7" s="414"/>
      <c r="K7" s="413" t="str">
        <f>IF('申込書①（参加・公民館）'!M4="","",'申込書①（参加・公民館）'!M4)</f>
        <v/>
      </c>
      <c r="L7" s="410"/>
      <c r="M7" s="410"/>
      <c r="N7" s="410"/>
      <c r="O7" s="410"/>
      <c r="P7" s="410"/>
      <c r="Q7" s="410"/>
      <c r="R7" s="410"/>
      <c r="S7" s="410"/>
      <c r="T7" s="410"/>
      <c r="U7" s="410"/>
      <c r="V7" s="410"/>
      <c r="W7" s="414"/>
      <c r="X7" s="537" t="s">
        <v>190</v>
      </c>
      <c r="Y7" s="538"/>
      <c r="Z7" s="539"/>
      <c r="AA7" s="413" t="str">
        <f>IF('申込書①（参加・公民館）'!J10="","",'申込書①（参加・公民館）'!J10)</f>
        <v/>
      </c>
      <c r="AB7" s="410"/>
      <c r="AC7" s="410"/>
      <c r="AD7" s="410"/>
      <c r="AE7" s="410"/>
      <c r="AF7" s="410"/>
      <c r="AG7" s="543"/>
    </row>
    <row r="8" spans="1:33" ht="24" customHeight="1">
      <c r="A8" s="411"/>
      <c r="B8" s="412"/>
      <c r="C8" s="412"/>
      <c r="D8" s="415"/>
      <c r="E8" s="416"/>
      <c r="F8" s="416"/>
      <c r="G8" s="417"/>
      <c r="H8" s="415"/>
      <c r="I8" s="416"/>
      <c r="J8" s="417"/>
      <c r="K8" s="415"/>
      <c r="L8" s="416"/>
      <c r="M8" s="416"/>
      <c r="N8" s="416"/>
      <c r="O8" s="416"/>
      <c r="P8" s="416"/>
      <c r="Q8" s="416"/>
      <c r="R8" s="416"/>
      <c r="S8" s="416"/>
      <c r="T8" s="416"/>
      <c r="U8" s="416"/>
      <c r="V8" s="416"/>
      <c r="W8" s="417"/>
      <c r="X8" s="540"/>
      <c r="Y8" s="541"/>
      <c r="Z8" s="542"/>
      <c r="AA8" s="415"/>
      <c r="AB8" s="416"/>
      <c r="AC8" s="416"/>
      <c r="AD8" s="416"/>
      <c r="AE8" s="416"/>
      <c r="AF8" s="416"/>
      <c r="AG8" s="424"/>
    </row>
    <row r="9" spans="1:33" ht="17.25" customHeight="1">
      <c r="A9" s="396"/>
      <c r="B9" s="397"/>
      <c r="C9" s="398"/>
      <c r="D9" s="399" t="s">
        <v>191</v>
      </c>
      <c r="E9" s="400"/>
      <c r="F9" s="400"/>
      <c r="G9" s="401"/>
      <c r="H9" s="143" t="s">
        <v>192</v>
      </c>
      <c r="I9" s="544" t="str">
        <f>IF('申込書①（参加・公民館）'!C7="","",'申込書①（参加・公民館）'!C7)</f>
        <v/>
      </c>
      <c r="J9" s="544"/>
      <c r="K9" s="544"/>
      <c r="L9" s="544"/>
      <c r="M9" s="544"/>
      <c r="N9" s="544"/>
      <c r="O9" s="544"/>
      <c r="P9" s="544"/>
      <c r="Q9" s="544"/>
      <c r="R9" s="544"/>
      <c r="S9" s="544"/>
      <c r="T9" s="544"/>
      <c r="U9" s="544"/>
      <c r="V9" s="544"/>
      <c r="W9" s="544"/>
      <c r="X9" s="544"/>
      <c r="Y9" s="544"/>
      <c r="Z9" s="544"/>
      <c r="AA9" s="544"/>
      <c r="AB9" s="544"/>
      <c r="AC9" s="544"/>
      <c r="AD9" s="544"/>
      <c r="AE9" s="544"/>
      <c r="AF9" s="544"/>
      <c r="AG9" s="545"/>
    </row>
    <row r="10" spans="1:33" ht="17.25" customHeight="1">
      <c r="A10" s="418" t="s">
        <v>193</v>
      </c>
      <c r="B10" s="419"/>
      <c r="C10" s="420"/>
      <c r="D10" s="421" t="s">
        <v>194</v>
      </c>
      <c r="E10" s="422"/>
      <c r="F10" s="422"/>
      <c r="G10" s="423"/>
      <c r="H10" s="415" t="str">
        <f>IF('申込書①（参加・公民館）'!J7="","",'申込書①（参加・公民館）'!J7&amp;'申込書①（参加・公民館）'!R7&amp;'申込書①（参加・公民館）'!AI7&amp;'申込書①（参加・公民館）'!AZ7)</f>
        <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24"/>
    </row>
    <row r="11" spans="1:33" ht="17.25" customHeight="1">
      <c r="A11" s="418" t="s">
        <v>195</v>
      </c>
      <c r="B11" s="419"/>
      <c r="C11" s="420"/>
      <c r="D11" s="425" t="s">
        <v>196</v>
      </c>
      <c r="E11" s="425"/>
      <c r="F11" s="425"/>
      <c r="G11" s="425"/>
      <c r="H11" s="425" t="s">
        <v>197</v>
      </c>
      <c r="I11" s="425"/>
      <c r="J11" s="426" t="str">
        <f>IF('申込書①（参加・公民館）'!F8="","",'申込書①（参加・公民館）'!F8)</f>
        <v/>
      </c>
      <c r="K11" s="427"/>
      <c r="L11" s="427"/>
      <c r="M11" s="427"/>
      <c r="N11" s="427"/>
      <c r="O11" s="427"/>
      <c r="P11" s="427"/>
      <c r="Q11" s="427"/>
      <c r="R11" s="427"/>
      <c r="S11" s="428"/>
      <c r="T11" s="429" t="s">
        <v>198</v>
      </c>
      <c r="U11" s="430"/>
      <c r="V11" s="426" t="str">
        <f>IF('申込書①（参加・公民館）'!V8="","",'申込書①（参加・公民館）'!V8)</f>
        <v/>
      </c>
      <c r="W11" s="427"/>
      <c r="X11" s="427"/>
      <c r="Y11" s="427"/>
      <c r="Z11" s="427"/>
      <c r="AA11" s="427"/>
      <c r="AB11" s="427"/>
      <c r="AC11" s="427"/>
      <c r="AD11" s="427"/>
      <c r="AE11" s="427"/>
      <c r="AF11" s="427"/>
      <c r="AG11" s="431"/>
    </row>
    <row r="12" spans="1:33" ht="17.25" customHeight="1" thickBot="1">
      <c r="A12" s="448"/>
      <c r="B12" s="449"/>
      <c r="C12" s="450"/>
      <c r="D12" s="451" t="s">
        <v>199</v>
      </c>
      <c r="E12" s="452"/>
      <c r="F12" s="452"/>
      <c r="G12" s="453"/>
      <c r="H12" s="454" t="s">
        <v>200</v>
      </c>
      <c r="I12" s="454"/>
      <c r="J12" s="455" t="str">
        <f>IF('申込書①（参加・公民館）'!J11="","",'申込書①（参加・公民館）'!J11)</f>
        <v/>
      </c>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7"/>
    </row>
    <row r="13" spans="1:33" ht="6" customHeight="1"/>
    <row r="14" spans="1:33">
      <c r="A14" s="138" t="s">
        <v>201</v>
      </c>
    </row>
    <row r="15" spans="1:33" ht="6" customHeight="1" thickBot="1">
      <c r="T15" s="140"/>
      <c r="U15" s="140"/>
      <c r="V15" s="140"/>
      <c r="W15" s="140"/>
    </row>
    <row r="16" spans="1:33" ht="22.5" customHeight="1">
      <c r="A16" s="458" t="s">
        <v>202</v>
      </c>
      <c r="B16" s="460" t="s">
        <v>203</v>
      </c>
      <c r="C16" s="460"/>
      <c r="D16" s="460"/>
      <c r="E16" s="460"/>
      <c r="F16" s="460"/>
      <c r="G16" s="460"/>
      <c r="H16" s="460" t="s">
        <v>204</v>
      </c>
      <c r="I16" s="460"/>
      <c r="J16" s="460" t="s">
        <v>205</v>
      </c>
      <c r="K16" s="460"/>
      <c r="L16" s="432" t="s">
        <v>206</v>
      </c>
      <c r="M16" s="432" t="s">
        <v>207</v>
      </c>
      <c r="N16" s="432" t="s">
        <v>23</v>
      </c>
      <c r="O16" s="432" t="s">
        <v>208</v>
      </c>
      <c r="P16" s="434" t="s">
        <v>209</v>
      </c>
      <c r="Q16" s="435"/>
      <c r="R16" s="435"/>
      <c r="S16" s="435"/>
      <c r="T16" s="435"/>
      <c r="U16" s="435"/>
      <c r="V16" s="435"/>
      <c r="W16" s="435"/>
      <c r="X16" s="435"/>
      <c r="Y16" s="435"/>
      <c r="Z16" s="435"/>
      <c r="AA16" s="435"/>
      <c r="AB16" s="436" t="s">
        <v>210</v>
      </c>
      <c r="AC16" s="437"/>
      <c r="AD16" s="437"/>
      <c r="AE16" s="437"/>
      <c r="AF16" s="437"/>
      <c r="AG16" s="438"/>
    </row>
    <row r="17" spans="1:35">
      <c r="A17" s="459"/>
      <c r="B17" s="461"/>
      <c r="C17" s="461"/>
      <c r="D17" s="461"/>
      <c r="E17" s="461"/>
      <c r="F17" s="461"/>
      <c r="G17" s="461"/>
      <c r="H17" s="461"/>
      <c r="I17" s="461"/>
      <c r="J17" s="461"/>
      <c r="K17" s="461"/>
      <c r="L17" s="433"/>
      <c r="M17" s="433"/>
      <c r="N17" s="433"/>
      <c r="O17" s="433"/>
      <c r="P17" s="442">
        <f>'申込書①（参加・公民館）'!J20</f>
        <v>43869</v>
      </c>
      <c r="Q17" s="443"/>
      <c r="R17" s="443"/>
      <c r="S17" s="444"/>
      <c r="T17" s="445"/>
      <c r="U17" s="446"/>
      <c r="V17" s="446"/>
      <c r="W17" s="447"/>
      <c r="X17" s="445"/>
      <c r="Y17" s="446"/>
      <c r="Z17" s="446"/>
      <c r="AA17" s="447"/>
      <c r="AB17" s="439"/>
      <c r="AC17" s="440"/>
      <c r="AD17" s="440"/>
      <c r="AE17" s="440"/>
      <c r="AF17" s="440"/>
      <c r="AG17" s="441"/>
    </row>
    <row r="18" spans="1:35" ht="10.5" customHeight="1">
      <c r="A18" s="479" t="s">
        <v>211</v>
      </c>
      <c r="B18" s="481" t="s">
        <v>212</v>
      </c>
      <c r="C18" s="482"/>
      <c r="D18" s="482"/>
      <c r="E18" s="482"/>
      <c r="F18" s="482"/>
      <c r="G18" s="483"/>
      <c r="H18" s="484" t="s">
        <v>180</v>
      </c>
      <c r="I18" s="398"/>
      <c r="J18" s="484">
        <v>14</v>
      </c>
      <c r="K18" s="398"/>
      <c r="L18" s="462"/>
      <c r="M18" s="462"/>
      <c r="N18" s="462" t="s">
        <v>213</v>
      </c>
      <c r="O18" s="464"/>
      <c r="P18" s="466" t="s">
        <v>222</v>
      </c>
      <c r="Q18" s="466"/>
      <c r="R18" s="466"/>
      <c r="S18" s="467"/>
      <c r="T18" s="470"/>
      <c r="U18" s="471"/>
      <c r="V18" s="471"/>
      <c r="W18" s="472"/>
      <c r="X18" s="470"/>
      <c r="Y18" s="471"/>
      <c r="Z18" s="471"/>
      <c r="AA18" s="472"/>
      <c r="AB18" s="397"/>
      <c r="AC18" s="397"/>
      <c r="AD18" s="397"/>
      <c r="AE18" s="397"/>
      <c r="AF18" s="397"/>
      <c r="AG18" s="476"/>
    </row>
    <row r="19" spans="1:35" ht="21" customHeight="1" thickBot="1">
      <c r="A19" s="480"/>
      <c r="B19" s="487" t="s">
        <v>214</v>
      </c>
      <c r="C19" s="487"/>
      <c r="D19" s="487"/>
      <c r="E19" s="487"/>
      <c r="F19" s="487"/>
      <c r="G19" s="487"/>
      <c r="H19" s="485"/>
      <c r="I19" s="486"/>
      <c r="J19" s="485"/>
      <c r="K19" s="486"/>
      <c r="L19" s="463"/>
      <c r="M19" s="463"/>
      <c r="N19" s="463"/>
      <c r="O19" s="465"/>
      <c r="P19" s="468"/>
      <c r="Q19" s="468"/>
      <c r="R19" s="468"/>
      <c r="S19" s="469"/>
      <c r="T19" s="473"/>
      <c r="U19" s="474"/>
      <c r="V19" s="474"/>
      <c r="W19" s="475"/>
      <c r="X19" s="473"/>
      <c r="Y19" s="474"/>
      <c r="Z19" s="474"/>
      <c r="AA19" s="475"/>
      <c r="AB19" s="477"/>
      <c r="AC19" s="477"/>
      <c r="AD19" s="477"/>
      <c r="AE19" s="477"/>
      <c r="AF19" s="477"/>
      <c r="AG19" s="478"/>
    </row>
    <row r="20" spans="1:35" ht="10.5" customHeight="1" thickTop="1">
      <c r="A20" s="505">
        <v>1</v>
      </c>
      <c r="B20" s="525"/>
      <c r="C20" s="525"/>
      <c r="D20" s="525"/>
      <c r="E20" s="525"/>
      <c r="F20" s="525"/>
      <c r="G20" s="525"/>
      <c r="H20" s="509"/>
      <c r="I20" s="420"/>
      <c r="J20" s="509"/>
      <c r="K20" s="420"/>
      <c r="L20" s="488"/>
      <c r="M20" s="488"/>
      <c r="N20" s="488"/>
      <c r="O20" s="490"/>
      <c r="P20" s="492"/>
      <c r="Q20" s="492"/>
      <c r="R20" s="492"/>
      <c r="S20" s="493"/>
      <c r="T20" s="496"/>
      <c r="U20" s="497"/>
      <c r="V20" s="497"/>
      <c r="W20" s="498"/>
      <c r="X20" s="496"/>
      <c r="Y20" s="497"/>
      <c r="Z20" s="497"/>
      <c r="AA20" s="498"/>
      <c r="AB20" s="502"/>
      <c r="AC20" s="503"/>
      <c r="AD20" s="503"/>
      <c r="AE20" s="503"/>
      <c r="AF20" s="503"/>
      <c r="AG20" s="504"/>
    </row>
    <row r="21" spans="1:35" ht="21" customHeight="1">
      <c r="A21" s="479"/>
      <c r="B21" s="519" t="str">
        <f>IF(選手名簿!F10="","",選手名簿!F10)</f>
        <v/>
      </c>
      <c r="C21" s="519"/>
      <c r="D21" s="519"/>
      <c r="E21" s="519"/>
      <c r="F21" s="519"/>
      <c r="G21" s="519"/>
      <c r="H21" s="510"/>
      <c r="I21" s="511"/>
      <c r="J21" s="510"/>
      <c r="K21" s="511"/>
      <c r="L21" s="489"/>
      <c r="M21" s="489"/>
      <c r="N21" s="489"/>
      <c r="O21" s="491"/>
      <c r="P21" s="494"/>
      <c r="Q21" s="494"/>
      <c r="R21" s="494"/>
      <c r="S21" s="495"/>
      <c r="T21" s="499"/>
      <c r="U21" s="500"/>
      <c r="V21" s="500"/>
      <c r="W21" s="501"/>
      <c r="X21" s="499"/>
      <c r="Y21" s="500"/>
      <c r="Z21" s="500"/>
      <c r="AA21" s="501"/>
      <c r="AB21" s="415"/>
      <c r="AC21" s="416"/>
      <c r="AD21" s="416"/>
      <c r="AE21" s="416"/>
      <c r="AF21" s="416"/>
      <c r="AG21" s="424"/>
      <c r="AI21" s="138" t="s">
        <v>218</v>
      </c>
    </row>
    <row r="22" spans="1:35" ht="10.5" customHeight="1">
      <c r="A22" s="479">
        <v>2</v>
      </c>
      <c r="B22" s="518"/>
      <c r="C22" s="518"/>
      <c r="D22" s="518"/>
      <c r="E22" s="518"/>
      <c r="F22" s="518"/>
      <c r="G22" s="518"/>
      <c r="H22" s="484"/>
      <c r="I22" s="398"/>
      <c r="J22" s="484"/>
      <c r="K22" s="398"/>
      <c r="L22" s="464"/>
      <c r="M22" s="464"/>
      <c r="N22" s="464"/>
      <c r="O22" s="464"/>
      <c r="P22" s="466"/>
      <c r="Q22" s="466"/>
      <c r="R22" s="466"/>
      <c r="S22" s="467"/>
      <c r="T22" s="470"/>
      <c r="U22" s="471"/>
      <c r="V22" s="471"/>
      <c r="W22" s="472"/>
      <c r="X22" s="470"/>
      <c r="Y22" s="471"/>
      <c r="Z22" s="471"/>
      <c r="AA22" s="472"/>
      <c r="AB22" s="515"/>
      <c r="AC22" s="516"/>
      <c r="AD22" s="516"/>
      <c r="AE22" s="516"/>
      <c r="AF22" s="516"/>
      <c r="AG22" s="517"/>
      <c r="AI22" s="138" t="s">
        <v>219</v>
      </c>
    </row>
    <row r="23" spans="1:35" ht="21" customHeight="1">
      <c r="A23" s="479"/>
      <c r="B23" s="519" t="str">
        <f>IF(選手名簿!F11="","",選手名簿!F11)</f>
        <v/>
      </c>
      <c r="C23" s="519"/>
      <c r="D23" s="519"/>
      <c r="E23" s="519"/>
      <c r="F23" s="519"/>
      <c r="G23" s="519"/>
      <c r="H23" s="510"/>
      <c r="I23" s="511"/>
      <c r="J23" s="510"/>
      <c r="K23" s="511"/>
      <c r="L23" s="491"/>
      <c r="M23" s="491"/>
      <c r="N23" s="491"/>
      <c r="O23" s="491"/>
      <c r="P23" s="494"/>
      <c r="Q23" s="494"/>
      <c r="R23" s="494"/>
      <c r="S23" s="495"/>
      <c r="T23" s="499"/>
      <c r="U23" s="500"/>
      <c r="V23" s="500"/>
      <c r="W23" s="501"/>
      <c r="X23" s="499"/>
      <c r="Y23" s="500"/>
      <c r="Z23" s="500"/>
      <c r="AA23" s="501"/>
      <c r="AB23" s="415"/>
      <c r="AC23" s="416"/>
      <c r="AD23" s="416"/>
      <c r="AE23" s="416"/>
      <c r="AF23" s="416"/>
      <c r="AG23" s="424"/>
    </row>
    <row r="24" spans="1:35" ht="10.5" customHeight="1">
      <c r="A24" s="479">
        <v>3</v>
      </c>
      <c r="B24" s="518"/>
      <c r="C24" s="518"/>
      <c r="D24" s="518"/>
      <c r="E24" s="518"/>
      <c r="F24" s="518"/>
      <c r="G24" s="518"/>
      <c r="H24" s="484"/>
      <c r="I24" s="398"/>
      <c r="J24" s="484"/>
      <c r="K24" s="398"/>
      <c r="L24" s="464"/>
      <c r="M24" s="464"/>
      <c r="N24" s="464"/>
      <c r="O24" s="464"/>
      <c r="P24" s="466"/>
      <c r="Q24" s="466"/>
      <c r="R24" s="466"/>
      <c r="S24" s="467"/>
      <c r="T24" s="470"/>
      <c r="U24" s="471"/>
      <c r="V24" s="471"/>
      <c r="W24" s="472"/>
      <c r="X24" s="470"/>
      <c r="Y24" s="471"/>
      <c r="Z24" s="471"/>
      <c r="AA24" s="472"/>
      <c r="AB24" s="515"/>
      <c r="AC24" s="516"/>
      <c r="AD24" s="516"/>
      <c r="AE24" s="516"/>
      <c r="AF24" s="516"/>
      <c r="AG24" s="517"/>
    </row>
    <row r="25" spans="1:35" ht="21" customHeight="1">
      <c r="A25" s="479"/>
      <c r="B25" s="519" t="str">
        <f>IF(選手名簿!F12="","",選手名簿!F12)</f>
        <v/>
      </c>
      <c r="C25" s="519"/>
      <c r="D25" s="519"/>
      <c r="E25" s="519"/>
      <c r="F25" s="519"/>
      <c r="G25" s="519"/>
      <c r="H25" s="510"/>
      <c r="I25" s="511"/>
      <c r="J25" s="510"/>
      <c r="K25" s="511"/>
      <c r="L25" s="491"/>
      <c r="M25" s="491"/>
      <c r="N25" s="491"/>
      <c r="O25" s="491"/>
      <c r="P25" s="494"/>
      <c r="Q25" s="494"/>
      <c r="R25" s="494"/>
      <c r="S25" s="495"/>
      <c r="T25" s="499"/>
      <c r="U25" s="500"/>
      <c r="V25" s="500"/>
      <c r="W25" s="501"/>
      <c r="X25" s="499"/>
      <c r="Y25" s="500"/>
      <c r="Z25" s="500"/>
      <c r="AA25" s="501"/>
      <c r="AB25" s="415"/>
      <c r="AC25" s="416"/>
      <c r="AD25" s="416"/>
      <c r="AE25" s="416"/>
      <c r="AF25" s="416"/>
      <c r="AG25" s="424"/>
    </row>
    <row r="26" spans="1:35" ht="10.5" customHeight="1">
      <c r="A26" s="479">
        <v>4</v>
      </c>
      <c r="B26" s="518"/>
      <c r="C26" s="518"/>
      <c r="D26" s="518"/>
      <c r="E26" s="518"/>
      <c r="F26" s="518"/>
      <c r="G26" s="518"/>
      <c r="H26" s="484"/>
      <c r="I26" s="398"/>
      <c r="J26" s="484"/>
      <c r="K26" s="398"/>
      <c r="L26" s="464"/>
      <c r="M26" s="464"/>
      <c r="N26" s="464"/>
      <c r="O26" s="464"/>
      <c r="P26" s="466"/>
      <c r="Q26" s="466"/>
      <c r="R26" s="466"/>
      <c r="S26" s="467"/>
      <c r="T26" s="470"/>
      <c r="U26" s="471"/>
      <c r="V26" s="471"/>
      <c r="W26" s="472"/>
      <c r="X26" s="470"/>
      <c r="Y26" s="471"/>
      <c r="Z26" s="471"/>
      <c r="AA26" s="472"/>
      <c r="AB26" s="515"/>
      <c r="AC26" s="516"/>
      <c r="AD26" s="516"/>
      <c r="AE26" s="516"/>
      <c r="AF26" s="516"/>
      <c r="AG26" s="517"/>
    </row>
    <row r="27" spans="1:35" ht="21" customHeight="1">
      <c r="A27" s="479"/>
      <c r="B27" s="512" t="str">
        <f>IF(選手名簿!F13="","",選手名簿!F13)</f>
        <v/>
      </c>
      <c r="C27" s="513"/>
      <c r="D27" s="513"/>
      <c r="E27" s="513"/>
      <c r="F27" s="513"/>
      <c r="G27" s="514"/>
      <c r="H27" s="510"/>
      <c r="I27" s="511"/>
      <c r="J27" s="510"/>
      <c r="K27" s="511"/>
      <c r="L27" s="491"/>
      <c r="M27" s="491"/>
      <c r="N27" s="491"/>
      <c r="O27" s="491"/>
      <c r="P27" s="494"/>
      <c r="Q27" s="494"/>
      <c r="R27" s="494"/>
      <c r="S27" s="495"/>
      <c r="T27" s="499"/>
      <c r="U27" s="500"/>
      <c r="V27" s="500"/>
      <c r="W27" s="501"/>
      <c r="X27" s="499"/>
      <c r="Y27" s="500"/>
      <c r="Z27" s="500"/>
      <c r="AA27" s="501"/>
      <c r="AB27" s="415"/>
      <c r="AC27" s="416"/>
      <c r="AD27" s="416"/>
      <c r="AE27" s="416"/>
      <c r="AF27" s="416"/>
      <c r="AG27" s="424"/>
    </row>
    <row r="28" spans="1:35" ht="10.5" customHeight="1">
      <c r="A28" s="479">
        <v>5</v>
      </c>
      <c r="B28" s="481"/>
      <c r="C28" s="482"/>
      <c r="D28" s="482"/>
      <c r="E28" s="482"/>
      <c r="F28" s="482"/>
      <c r="G28" s="483"/>
      <c r="H28" s="484"/>
      <c r="I28" s="398"/>
      <c r="J28" s="484"/>
      <c r="K28" s="398"/>
      <c r="L28" s="464"/>
      <c r="M28" s="464"/>
      <c r="N28" s="464"/>
      <c r="O28" s="464"/>
      <c r="P28" s="466"/>
      <c r="Q28" s="466"/>
      <c r="R28" s="466"/>
      <c r="S28" s="467"/>
      <c r="T28" s="470"/>
      <c r="U28" s="471"/>
      <c r="V28" s="471"/>
      <c r="W28" s="472"/>
      <c r="X28" s="470"/>
      <c r="Y28" s="471"/>
      <c r="Z28" s="471"/>
      <c r="AA28" s="472"/>
      <c r="AB28" s="515"/>
      <c r="AC28" s="516"/>
      <c r="AD28" s="516"/>
      <c r="AE28" s="516"/>
      <c r="AF28" s="516"/>
      <c r="AG28" s="517"/>
    </row>
    <row r="29" spans="1:35" ht="21" customHeight="1">
      <c r="A29" s="479"/>
      <c r="B29" s="512" t="str">
        <f>IF(選手名簿!F14="","",選手名簿!F14)</f>
        <v/>
      </c>
      <c r="C29" s="513"/>
      <c r="D29" s="513"/>
      <c r="E29" s="513"/>
      <c r="F29" s="513"/>
      <c r="G29" s="514"/>
      <c r="H29" s="510"/>
      <c r="I29" s="511"/>
      <c r="J29" s="510"/>
      <c r="K29" s="511"/>
      <c r="L29" s="491"/>
      <c r="M29" s="491"/>
      <c r="N29" s="491"/>
      <c r="O29" s="491"/>
      <c r="P29" s="494"/>
      <c r="Q29" s="494"/>
      <c r="R29" s="494"/>
      <c r="S29" s="495"/>
      <c r="T29" s="499"/>
      <c r="U29" s="500"/>
      <c r="V29" s="500"/>
      <c r="W29" s="501"/>
      <c r="X29" s="499"/>
      <c r="Y29" s="500"/>
      <c r="Z29" s="500"/>
      <c r="AA29" s="501"/>
      <c r="AB29" s="415"/>
      <c r="AC29" s="416"/>
      <c r="AD29" s="416"/>
      <c r="AE29" s="416"/>
      <c r="AF29" s="416"/>
      <c r="AG29" s="424"/>
    </row>
    <row r="30" spans="1:35" ht="10.5" customHeight="1">
      <c r="A30" s="479">
        <v>6</v>
      </c>
      <c r="B30" s="481"/>
      <c r="C30" s="482"/>
      <c r="D30" s="482"/>
      <c r="E30" s="482"/>
      <c r="F30" s="482"/>
      <c r="G30" s="483"/>
      <c r="H30" s="484"/>
      <c r="I30" s="398"/>
      <c r="J30" s="484"/>
      <c r="K30" s="398"/>
      <c r="L30" s="464"/>
      <c r="M30" s="464"/>
      <c r="N30" s="464"/>
      <c r="O30" s="464"/>
      <c r="P30" s="466"/>
      <c r="Q30" s="466"/>
      <c r="R30" s="466"/>
      <c r="S30" s="467"/>
      <c r="T30" s="470"/>
      <c r="U30" s="471"/>
      <c r="V30" s="471"/>
      <c r="W30" s="472"/>
      <c r="X30" s="470"/>
      <c r="Y30" s="471"/>
      <c r="Z30" s="471"/>
      <c r="AA30" s="472"/>
      <c r="AB30" s="515"/>
      <c r="AC30" s="516"/>
      <c r="AD30" s="516"/>
      <c r="AE30" s="516"/>
      <c r="AF30" s="516"/>
      <c r="AG30" s="517"/>
    </row>
    <row r="31" spans="1:35" ht="21" customHeight="1">
      <c r="A31" s="479"/>
      <c r="B31" s="512" t="str">
        <f>IF(選手名簿!F15="","",選手名簿!F15)</f>
        <v/>
      </c>
      <c r="C31" s="513"/>
      <c r="D31" s="513"/>
      <c r="E31" s="513"/>
      <c r="F31" s="513"/>
      <c r="G31" s="514"/>
      <c r="H31" s="510"/>
      <c r="I31" s="511"/>
      <c r="J31" s="510"/>
      <c r="K31" s="511"/>
      <c r="L31" s="491"/>
      <c r="M31" s="491"/>
      <c r="N31" s="491"/>
      <c r="O31" s="491"/>
      <c r="P31" s="494"/>
      <c r="Q31" s="494"/>
      <c r="R31" s="494"/>
      <c r="S31" s="495"/>
      <c r="T31" s="499"/>
      <c r="U31" s="500"/>
      <c r="V31" s="500"/>
      <c r="W31" s="501"/>
      <c r="X31" s="499"/>
      <c r="Y31" s="500"/>
      <c r="Z31" s="500"/>
      <c r="AA31" s="501"/>
      <c r="AB31" s="415"/>
      <c r="AC31" s="416"/>
      <c r="AD31" s="416"/>
      <c r="AE31" s="416"/>
      <c r="AF31" s="416"/>
      <c r="AG31" s="424"/>
    </row>
    <row r="32" spans="1:35" ht="10.5" customHeight="1">
      <c r="A32" s="479">
        <v>7</v>
      </c>
      <c r="B32" s="481"/>
      <c r="C32" s="482"/>
      <c r="D32" s="482"/>
      <c r="E32" s="482"/>
      <c r="F32" s="482"/>
      <c r="G32" s="483"/>
      <c r="H32" s="484"/>
      <c r="I32" s="398"/>
      <c r="J32" s="484"/>
      <c r="K32" s="398"/>
      <c r="L32" s="464"/>
      <c r="M32" s="464"/>
      <c r="N32" s="464"/>
      <c r="O32" s="464"/>
      <c r="P32" s="466"/>
      <c r="Q32" s="466"/>
      <c r="R32" s="466"/>
      <c r="S32" s="467"/>
      <c r="T32" s="470"/>
      <c r="U32" s="471"/>
      <c r="V32" s="471"/>
      <c r="W32" s="472"/>
      <c r="X32" s="470"/>
      <c r="Y32" s="471"/>
      <c r="Z32" s="471"/>
      <c r="AA32" s="472"/>
      <c r="AB32" s="515"/>
      <c r="AC32" s="516"/>
      <c r="AD32" s="516"/>
      <c r="AE32" s="516"/>
      <c r="AF32" s="516"/>
      <c r="AG32" s="517"/>
    </row>
    <row r="33" spans="1:33" ht="21" customHeight="1">
      <c r="A33" s="479"/>
      <c r="B33" s="512" t="str">
        <f>IF(選手名簿!F16="","",選手名簿!F16)</f>
        <v/>
      </c>
      <c r="C33" s="513"/>
      <c r="D33" s="513"/>
      <c r="E33" s="513"/>
      <c r="F33" s="513"/>
      <c r="G33" s="514"/>
      <c r="H33" s="510"/>
      <c r="I33" s="511"/>
      <c r="J33" s="510"/>
      <c r="K33" s="511"/>
      <c r="L33" s="491"/>
      <c r="M33" s="491"/>
      <c r="N33" s="491"/>
      <c r="O33" s="491"/>
      <c r="P33" s="494"/>
      <c r="Q33" s="494"/>
      <c r="R33" s="494"/>
      <c r="S33" s="495"/>
      <c r="T33" s="499"/>
      <c r="U33" s="500"/>
      <c r="V33" s="500"/>
      <c r="W33" s="501"/>
      <c r="X33" s="499"/>
      <c r="Y33" s="500"/>
      <c r="Z33" s="500"/>
      <c r="AA33" s="501"/>
      <c r="AB33" s="415"/>
      <c r="AC33" s="416"/>
      <c r="AD33" s="416"/>
      <c r="AE33" s="416"/>
      <c r="AF33" s="416"/>
      <c r="AG33" s="424"/>
    </row>
    <row r="34" spans="1:33" ht="10.5" customHeight="1">
      <c r="A34" s="479">
        <v>8</v>
      </c>
      <c r="B34" s="481"/>
      <c r="C34" s="482"/>
      <c r="D34" s="482"/>
      <c r="E34" s="482"/>
      <c r="F34" s="482"/>
      <c r="G34" s="483"/>
      <c r="H34" s="484"/>
      <c r="I34" s="398"/>
      <c r="J34" s="484"/>
      <c r="K34" s="398"/>
      <c r="L34" s="464"/>
      <c r="M34" s="464"/>
      <c r="N34" s="464"/>
      <c r="O34" s="464"/>
      <c r="P34" s="466"/>
      <c r="Q34" s="466"/>
      <c r="R34" s="466"/>
      <c r="S34" s="467"/>
      <c r="T34" s="470"/>
      <c r="U34" s="471"/>
      <c r="V34" s="471"/>
      <c r="W34" s="472"/>
      <c r="X34" s="470"/>
      <c r="Y34" s="471"/>
      <c r="Z34" s="471"/>
      <c r="AA34" s="472"/>
      <c r="AB34" s="515"/>
      <c r="AC34" s="516"/>
      <c r="AD34" s="516"/>
      <c r="AE34" s="516"/>
      <c r="AF34" s="516"/>
      <c r="AG34" s="517"/>
    </row>
    <row r="35" spans="1:33" ht="24" customHeight="1">
      <c r="A35" s="479"/>
      <c r="B35" s="512" t="str">
        <f>IF(選手名簿!F17="","",選手名簿!F17)</f>
        <v/>
      </c>
      <c r="C35" s="513"/>
      <c r="D35" s="513"/>
      <c r="E35" s="513"/>
      <c r="F35" s="513"/>
      <c r="G35" s="514"/>
      <c r="H35" s="510"/>
      <c r="I35" s="511"/>
      <c r="J35" s="510"/>
      <c r="K35" s="511"/>
      <c r="L35" s="491"/>
      <c r="M35" s="491"/>
      <c r="N35" s="491"/>
      <c r="O35" s="491"/>
      <c r="P35" s="494"/>
      <c r="Q35" s="494"/>
      <c r="R35" s="494"/>
      <c r="S35" s="495"/>
      <c r="T35" s="499"/>
      <c r="U35" s="500"/>
      <c r="V35" s="500"/>
      <c r="W35" s="501"/>
      <c r="X35" s="499"/>
      <c r="Y35" s="500"/>
      <c r="Z35" s="500"/>
      <c r="AA35" s="501"/>
      <c r="AB35" s="415"/>
      <c r="AC35" s="416"/>
      <c r="AD35" s="416"/>
      <c r="AE35" s="416"/>
      <c r="AF35" s="416"/>
      <c r="AG35" s="424"/>
    </row>
    <row r="36" spans="1:33" ht="15.75" customHeight="1">
      <c r="A36" s="479">
        <v>9</v>
      </c>
      <c r="B36" s="481"/>
      <c r="C36" s="482"/>
      <c r="D36" s="482"/>
      <c r="E36" s="482"/>
      <c r="F36" s="482"/>
      <c r="G36" s="483"/>
      <c r="H36" s="484"/>
      <c r="I36" s="398"/>
      <c r="J36" s="484"/>
      <c r="K36" s="398"/>
      <c r="L36" s="464"/>
      <c r="M36" s="464"/>
      <c r="N36" s="464"/>
      <c r="O36" s="464"/>
      <c r="P36" s="466"/>
      <c r="Q36" s="466"/>
      <c r="R36" s="466"/>
      <c r="S36" s="467"/>
      <c r="T36" s="470"/>
      <c r="U36" s="471"/>
      <c r="V36" s="471"/>
      <c r="W36" s="472"/>
      <c r="X36" s="470"/>
      <c r="Y36" s="471"/>
      <c r="Z36" s="471"/>
      <c r="AA36" s="472"/>
      <c r="AB36" s="515"/>
      <c r="AC36" s="516"/>
      <c r="AD36" s="516"/>
      <c r="AE36" s="516"/>
      <c r="AF36" s="516"/>
      <c r="AG36" s="517"/>
    </row>
    <row r="37" spans="1:33" ht="21" customHeight="1">
      <c r="A37" s="479"/>
      <c r="B37" s="519" t="str">
        <f>IF(選手名簿!F18="","",選手名簿!F18)</f>
        <v/>
      </c>
      <c r="C37" s="519"/>
      <c r="D37" s="519"/>
      <c r="E37" s="519"/>
      <c r="F37" s="519"/>
      <c r="G37" s="519"/>
      <c r="H37" s="510"/>
      <c r="I37" s="511"/>
      <c r="J37" s="510"/>
      <c r="K37" s="511"/>
      <c r="L37" s="491"/>
      <c r="M37" s="491"/>
      <c r="N37" s="491"/>
      <c r="O37" s="491"/>
      <c r="P37" s="494"/>
      <c r="Q37" s="494"/>
      <c r="R37" s="494"/>
      <c r="S37" s="495"/>
      <c r="T37" s="499"/>
      <c r="U37" s="500"/>
      <c r="V37" s="500"/>
      <c r="W37" s="501"/>
      <c r="X37" s="499"/>
      <c r="Y37" s="500"/>
      <c r="Z37" s="500"/>
      <c r="AA37" s="501"/>
      <c r="AB37" s="415"/>
      <c r="AC37" s="416"/>
      <c r="AD37" s="416"/>
      <c r="AE37" s="416"/>
      <c r="AF37" s="416"/>
      <c r="AG37" s="424"/>
    </row>
    <row r="38" spans="1:33" ht="10.5" customHeight="1">
      <c r="A38" s="479">
        <v>10</v>
      </c>
      <c r="B38" s="518"/>
      <c r="C38" s="518"/>
      <c r="D38" s="518"/>
      <c r="E38" s="518"/>
      <c r="F38" s="518"/>
      <c r="G38" s="518"/>
      <c r="H38" s="484"/>
      <c r="I38" s="398"/>
      <c r="J38" s="484"/>
      <c r="K38" s="398"/>
      <c r="L38" s="464"/>
      <c r="M38" s="464"/>
      <c r="N38" s="464"/>
      <c r="O38" s="464"/>
      <c r="P38" s="466"/>
      <c r="Q38" s="466"/>
      <c r="R38" s="466"/>
      <c r="S38" s="467"/>
      <c r="T38" s="470"/>
      <c r="U38" s="471"/>
      <c r="V38" s="471"/>
      <c r="W38" s="472"/>
      <c r="X38" s="470"/>
      <c r="Y38" s="471"/>
      <c r="Z38" s="471"/>
      <c r="AA38" s="472"/>
      <c r="AB38" s="515"/>
      <c r="AC38" s="516"/>
      <c r="AD38" s="516"/>
      <c r="AE38" s="516"/>
      <c r="AF38" s="516"/>
      <c r="AG38" s="517"/>
    </row>
    <row r="39" spans="1:33" ht="21" customHeight="1">
      <c r="A39" s="479"/>
      <c r="B39" s="519" t="str">
        <f>IF(選手名簿!F19="","",選手名簿!F19)</f>
        <v/>
      </c>
      <c r="C39" s="519"/>
      <c r="D39" s="519"/>
      <c r="E39" s="519"/>
      <c r="F39" s="519"/>
      <c r="G39" s="519"/>
      <c r="H39" s="510"/>
      <c r="I39" s="511"/>
      <c r="J39" s="510"/>
      <c r="K39" s="511"/>
      <c r="L39" s="491"/>
      <c r="M39" s="491"/>
      <c r="N39" s="491"/>
      <c r="O39" s="491"/>
      <c r="P39" s="494"/>
      <c r="Q39" s="494"/>
      <c r="R39" s="494"/>
      <c r="S39" s="495"/>
      <c r="T39" s="499"/>
      <c r="U39" s="500"/>
      <c r="V39" s="500"/>
      <c r="W39" s="501"/>
      <c r="X39" s="499"/>
      <c r="Y39" s="500"/>
      <c r="Z39" s="500"/>
      <c r="AA39" s="501"/>
      <c r="AB39" s="415"/>
      <c r="AC39" s="416"/>
      <c r="AD39" s="416"/>
      <c r="AE39" s="416"/>
      <c r="AF39" s="416"/>
      <c r="AG39" s="424"/>
    </row>
    <row r="40" spans="1:33" ht="10.5" customHeight="1">
      <c r="A40" s="479">
        <v>11</v>
      </c>
      <c r="B40" s="518"/>
      <c r="C40" s="518"/>
      <c r="D40" s="518"/>
      <c r="E40" s="518"/>
      <c r="F40" s="518"/>
      <c r="G40" s="518"/>
      <c r="H40" s="484"/>
      <c r="I40" s="398"/>
      <c r="J40" s="484"/>
      <c r="K40" s="398"/>
      <c r="L40" s="464"/>
      <c r="M40" s="464"/>
      <c r="N40" s="464"/>
      <c r="O40" s="464"/>
      <c r="P40" s="466"/>
      <c r="Q40" s="466"/>
      <c r="R40" s="466"/>
      <c r="S40" s="467"/>
      <c r="T40" s="470"/>
      <c r="U40" s="471"/>
      <c r="V40" s="471"/>
      <c r="W40" s="472"/>
      <c r="X40" s="470"/>
      <c r="Y40" s="471"/>
      <c r="Z40" s="471"/>
      <c r="AA40" s="472"/>
      <c r="AB40" s="515"/>
      <c r="AC40" s="516"/>
      <c r="AD40" s="516"/>
      <c r="AE40" s="516"/>
      <c r="AF40" s="516"/>
      <c r="AG40" s="517"/>
    </row>
    <row r="41" spans="1:33" ht="21" customHeight="1">
      <c r="A41" s="479"/>
      <c r="B41" s="519" t="str">
        <f>IF(選手名簿!F20="","",選手名簿!F20)</f>
        <v/>
      </c>
      <c r="C41" s="519"/>
      <c r="D41" s="519"/>
      <c r="E41" s="519"/>
      <c r="F41" s="519"/>
      <c r="G41" s="519"/>
      <c r="H41" s="510"/>
      <c r="I41" s="511"/>
      <c r="J41" s="510"/>
      <c r="K41" s="511"/>
      <c r="L41" s="491"/>
      <c r="M41" s="491"/>
      <c r="N41" s="491"/>
      <c r="O41" s="491"/>
      <c r="P41" s="494"/>
      <c r="Q41" s="494"/>
      <c r="R41" s="494"/>
      <c r="S41" s="495"/>
      <c r="T41" s="499"/>
      <c r="U41" s="500"/>
      <c r="V41" s="500"/>
      <c r="W41" s="501"/>
      <c r="X41" s="499"/>
      <c r="Y41" s="500"/>
      <c r="Z41" s="500"/>
      <c r="AA41" s="501"/>
      <c r="AB41" s="415"/>
      <c r="AC41" s="416"/>
      <c r="AD41" s="416"/>
      <c r="AE41" s="416"/>
      <c r="AF41" s="416"/>
      <c r="AG41" s="424"/>
    </row>
    <row r="42" spans="1:33" ht="15.75" customHeight="1">
      <c r="A42" s="479">
        <v>12</v>
      </c>
      <c r="B42" s="518"/>
      <c r="C42" s="518"/>
      <c r="D42" s="518"/>
      <c r="E42" s="518"/>
      <c r="F42" s="518"/>
      <c r="G42" s="518"/>
      <c r="H42" s="484"/>
      <c r="I42" s="398"/>
      <c r="J42" s="484"/>
      <c r="K42" s="398"/>
      <c r="L42" s="464"/>
      <c r="M42" s="464"/>
      <c r="N42" s="464"/>
      <c r="O42" s="464"/>
      <c r="P42" s="466"/>
      <c r="Q42" s="466"/>
      <c r="R42" s="466"/>
      <c r="S42" s="467"/>
      <c r="T42" s="470"/>
      <c r="U42" s="471"/>
      <c r="V42" s="471"/>
      <c r="W42" s="472"/>
      <c r="X42" s="470"/>
      <c r="Y42" s="471"/>
      <c r="Z42" s="471"/>
      <c r="AA42" s="472"/>
      <c r="AB42" s="515"/>
      <c r="AC42" s="516"/>
      <c r="AD42" s="516"/>
      <c r="AE42" s="516"/>
      <c r="AF42" s="516"/>
      <c r="AG42" s="517"/>
    </row>
    <row r="43" spans="1:33" ht="21" customHeight="1">
      <c r="A43" s="479"/>
      <c r="B43" s="519" t="str">
        <f>IF(選手名簿!F21="","",選手名簿!F21)</f>
        <v/>
      </c>
      <c r="C43" s="519"/>
      <c r="D43" s="519"/>
      <c r="E43" s="519"/>
      <c r="F43" s="519"/>
      <c r="G43" s="519"/>
      <c r="H43" s="510"/>
      <c r="I43" s="511"/>
      <c r="J43" s="510"/>
      <c r="K43" s="511"/>
      <c r="L43" s="491"/>
      <c r="M43" s="491"/>
      <c r="N43" s="491"/>
      <c r="O43" s="491"/>
      <c r="P43" s="494"/>
      <c r="Q43" s="494"/>
      <c r="R43" s="494"/>
      <c r="S43" s="495"/>
      <c r="T43" s="499"/>
      <c r="U43" s="500"/>
      <c r="V43" s="500"/>
      <c r="W43" s="501"/>
      <c r="X43" s="499"/>
      <c r="Y43" s="500"/>
      <c r="Z43" s="500"/>
      <c r="AA43" s="501"/>
      <c r="AB43" s="415"/>
      <c r="AC43" s="416"/>
      <c r="AD43" s="416"/>
      <c r="AE43" s="416"/>
      <c r="AF43" s="416"/>
      <c r="AG43" s="424"/>
    </row>
    <row r="44" spans="1:33" ht="10.5" customHeight="1">
      <c r="A44" s="479">
        <v>13</v>
      </c>
      <c r="B44" s="518"/>
      <c r="C44" s="518"/>
      <c r="D44" s="518"/>
      <c r="E44" s="518"/>
      <c r="F44" s="518"/>
      <c r="G44" s="518"/>
      <c r="H44" s="484"/>
      <c r="I44" s="398"/>
      <c r="J44" s="484"/>
      <c r="K44" s="398"/>
      <c r="L44" s="464"/>
      <c r="M44" s="464"/>
      <c r="N44" s="464"/>
      <c r="O44" s="464"/>
      <c r="P44" s="466"/>
      <c r="Q44" s="466"/>
      <c r="R44" s="466"/>
      <c r="S44" s="467"/>
      <c r="T44" s="470"/>
      <c r="U44" s="471"/>
      <c r="V44" s="471"/>
      <c r="W44" s="472"/>
      <c r="X44" s="470"/>
      <c r="Y44" s="471"/>
      <c r="Z44" s="471"/>
      <c r="AA44" s="472"/>
      <c r="AB44" s="515"/>
      <c r="AC44" s="516"/>
      <c r="AD44" s="516"/>
      <c r="AE44" s="516"/>
      <c r="AF44" s="516"/>
      <c r="AG44" s="517"/>
    </row>
    <row r="45" spans="1:33" ht="21" customHeight="1">
      <c r="A45" s="479"/>
      <c r="B45" s="519" t="str">
        <f>IF(選手名簿!F22="","",選手名簿!F22)</f>
        <v/>
      </c>
      <c r="C45" s="519"/>
      <c r="D45" s="519"/>
      <c r="E45" s="519"/>
      <c r="F45" s="519"/>
      <c r="G45" s="519"/>
      <c r="H45" s="510"/>
      <c r="I45" s="511"/>
      <c r="J45" s="510"/>
      <c r="K45" s="511"/>
      <c r="L45" s="491"/>
      <c r="M45" s="491"/>
      <c r="N45" s="491"/>
      <c r="O45" s="491"/>
      <c r="P45" s="494"/>
      <c r="Q45" s="494"/>
      <c r="R45" s="494"/>
      <c r="S45" s="495"/>
      <c r="T45" s="499"/>
      <c r="U45" s="500"/>
      <c r="V45" s="500"/>
      <c r="W45" s="501"/>
      <c r="X45" s="499"/>
      <c r="Y45" s="500"/>
      <c r="Z45" s="500"/>
      <c r="AA45" s="501"/>
      <c r="AB45" s="415"/>
      <c r="AC45" s="416"/>
      <c r="AD45" s="416"/>
      <c r="AE45" s="416"/>
      <c r="AF45" s="416"/>
      <c r="AG45" s="424"/>
    </row>
    <row r="46" spans="1:33" ht="10.5" customHeight="1">
      <c r="A46" s="479">
        <v>14</v>
      </c>
      <c r="B46" s="518"/>
      <c r="C46" s="518"/>
      <c r="D46" s="518"/>
      <c r="E46" s="518"/>
      <c r="F46" s="518"/>
      <c r="G46" s="518"/>
      <c r="H46" s="484"/>
      <c r="I46" s="398"/>
      <c r="J46" s="484"/>
      <c r="K46" s="398"/>
      <c r="L46" s="464"/>
      <c r="M46" s="464"/>
      <c r="N46" s="464"/>
      <c r="O46" s="464"/>
      <c r="P46" s="466"/>
      <c r="Q46" s="466"/>
      <c r="R46" s="466"/>
      <c r="S46" s="467"/>
      <c r="T46" s="470"/>
      <c r="U46" s="471"/>
      <c r="V46" s="471"/>
      <c r="W46" s="472"/>
      <c r="X46" s="470"/>
      <c r="Y46" s="471"/>
      <c r="Z46" s="471"/>
      <c r="AA46" s="472"/>
      <c r="AB46" s="515"/>
      <c r="AC46" s="516"/>
      <c r="AD46" s="516"/>
      <c r="AE46" s="516"/>
      <c r="AF46" s="516"/>
      <c r="AG46" s="517"/>
    </row>
    <row r="47" spans="1:33" ht="21" customHeight="1">
      <c r="A47" s="479"/>
      <c r="B47" s="519" t="str">
        <f>IF(選手名簿!F23="","",選手名簿!F23)</f>
        <v/>
      </c>
      <c r="C47" s="519"/>
      <c r="D47" s="519"/>
      <c r="E47" s="519"/>
      <c r="F47" s="519"/>
      <c r="G47" s="519"/>
      <c r="H47" s="510"/>
      <c r="I47" s="511"/>
      <c r="J47" s="510"/>
      <c r="K47" s="511"/>
      <c r="L47" s="491"/>
      <c r="M47" s="491"/>
      <c r="N47" s="491"/>
      <c r="O47" s="491"/>
      <c r="P47" s="494"/>
      <c r="Q47" s="494"/>
      <c r="R47" s="494"/>
      <c r="S47" s="495"/>
      <c r="T47" s="499"/>
      <c r="U47" s="500"/>
      <c r="V47" s="500"/>
      <c r="W47" s="501"/>
      <c r="X47" s="499"/>
      <c r="Y47" s="500"/>
      <c r="Z47" s="500"/>
      <c r="AA47" s="501"/>
      <c r="AB47" s="415"/>
      <c r="AC47" s="416"/>
      <c r="AD47" s="416"/>
      <c r="AE47" s="416"/>
      <c r="AF47" s="416"/>
      <c r="AG47" s="424"/>
    </row>
    <row r="48" spans="1:33" ht="10.5" customHeight="1">
      <c r="A48" s="479">
        <v>15</v>
      </c>
      <c r="B48" s="518"/>
      <c r="C48" s="518"/>
      <c r="D48" s="518"/>
      <c r="E48" s="518"/>
      <c r="F48" s="518"/>
      <c r="G48" s="518"/>
      <c r="H48" s="484"/>
      <c r="I48" s="398"/>
      <c r="J48" s="484"/>
      <c r="K48" s="398"/>
      <c r="L48" s="464"/>
      <c r="M48" s="464"/>
      <c r="N48" s="464"/>
      <c r="O48" s="464"/>
      <c r="P48" s="466"/>
      <c r="Q48" s="466"/>
      <c r="R48" s="466"/>
      <c r="S48" s="467"/>
      <c r="T48" s="470"/>
      <c r="U48" s="471"/>
      <c r="V48" s="471"/>
      <c r="W48" s="472"/>
      <c r="X48" s="470"/>
      <c r="Y48" s="471"/>
      <c r="Z48" s="471"/>
      <c r="AA48" s="472"/>
      <c r="AB48" s="515"/>
      <c r="AC48" s="516"/>
      <c r="AD48" s="516"/>
      <c r="AE48" s="516"/>
      <c r="AF48" s="516"/>
      <c r="AG48" s="517"/>
    </row>
    <row r="49" spans="1:33" ht="21" customHeight="1">
      <c r="A49" s="479"/>
      <c r="B49" s="519" t="str">
        <f>IF(選手名簿!F24="","",選手名簿!F24)</f>
        <v/>
      </c>
      <c r="C49" s="519"/>
      <c r="D49" s="519"/>
      <c r="E49" s="519"/>
      <c r="F49" s="519"/>
      <c r="G49" s="519"/>
      <c r="H49" s="510"/>
      <c r="I49" s="511"/>
      <c r="J49" s="510"/>
      <c r="K49" s="511"/>
      <c r="L49" s="491"/>
      <c r="M49" s="491"/>
      <c r="N49" s="491"/>
      <c r="O49" s="491"/>
      <c r="P49" s="494"/>
      <c r="Q49" s="494"/>
      <c r="R49" s="494"/>
      <c r="S49" s="495"/>
      <c r="T49" s="499"/>
      <c r="U49" s="500"/>
      <c r="V49" s="500"/>
      <c r="W49" s="501"/>
      <c r="X49" s="499"/>
      <c r="Y49" s="500"/>
      <c r="Z49" s="500"/>
      <c r="AA49" s="501"/>
      <c r="AB49" s="415"/>
      <c r="AC49" s="416"/>
      <c r="AD49" s="416"/>
      <c r="AE49" s="416"/>
      <c r="AF49" s="416"/>
      <c r="AG49" s="424"/>
    </row>
    <row r="50" spans="1:33" ht="10.5" customHeight="1">
      <c r="A50" s="479">
        <v>16</v>
      </c>
      <c r="B50" s="518"/>
      <c r="C50" s="518"/>
      <c r="D50" s="518"/>
      <c r="E50" s="518"/>
      <c r="F50" s="518"/>
      <c r="G50" s="518"/>
      <c r="H50" s="484"/>
      <c r="I50" s="398"/>
      <c r="J50" s="484"/>
      <c r="K50" s="398"/>
      <c r="L50" s="464"/>
      <c r="M50" s="464"/>
      <c r="N50" s="464"/>
      <c r="O50" s="464"/>
      <c r="P50" s="466"/>
      <c r="Q50" s="466"/>
      <c r="R50" s="466"/>
      <c r="S50" s="467"/>
      <c r="T50" s="470"/>
      <c r="U50" s="471"/>
      <c r="V50" s="471"/>
      <c r="W50" s="472"/>
      <c r="X50" s="470"/>
      <c r="Y50" s="471"/>
      <c r="Z50" s="471"/>
      <c r="AA50" s="472"/>
      <c r="AB50" s="515"/>
      <c r="AC50" s="516"/>
      <c r="AD50" s="516"/>
      <c r="AE50" s="516"/>
      <c r="AF50" s="516"/>
      <c r="AG50" s="517"/>
    </row>
    <row r="51" spans="1:33" ht="21" customHeight="1">
      <c r="A51" s="479"/>
      <c r="B51" s="519" t="str">
        <f>IF(選手名簿!F25="","",選手名簿!F25)</f>
        <v/>
      </c>
      <c r="C51" s="519"/>
      <c r="D51" s="519"/>
      <c r="E51" s="519"/>
      <c r="F51" s="519"/>
      <c r="G51" s="519"/>
      <c r="H51" s="510"/>
      <c r="I51" s="511"/>
      <c r="J51" s="510"/>
      <c r="K51" s="511"/>
      <c r="L51" s="491"/>
      <c r="M51" s="491"/>
      <c r="N51" s="491"/>
      <c r="O51" s="491"/>
      <c r="P51" s="494"/>
      <c r="Q51" s="494"/>
      <c r="R51" s="494"/>
      <c r="S51" s="495"/>
      <c r="T51" s="499"/>
      <c r="U51" s="500"/>
      <c r="V51" s="500"/>
      <c r="W51" s="501"/>
      <c r="X51" s="499"/>
      <c r="Y51" s="500"/>
      <c r="Z51" s="500"/>
      <c r="AA51" s="501"/>
      <c r="AB51" s="415"/>
      <c r="AC51" s="416"/>
      <c r="AD51" s="416"/>
      <c r="AE51" s="416"/>
      <c r="AF51" s="416"/>
      <c r="AG51" s="424"/>
    </row>
    <row r="52" spans="1:33" ht="10.5" customHeight="1">
      <c r="A52" s="479">
        <v>17</v>
      </c>
      <c r="B52" s="518"/>
      <c r="C52" s="518"/>
      <c r="D52" s="518"/>
      <c r="E52" s="518"/>
      <c r="F52" s="518"/>
      <c r="G52" s="518"/>
      <c r="H52" s="484"/>
      <c r="I52" s="398"/>
      <c r="J52" s="484"/>
      <c r="K52" s="398"/>
      <c r="L52" s="464"/>
      <c r="M52" s="464"/>
      <c r="N52" s="464"/>
      <c r="O52" s="464"/>
      <c r="P52" s="466"/>
      <c r="Q52" s="466"/>
      <c r="R52" s="466"/>
      <c r="S52" s="467"/>
      <c r="T52" s="470"/>
      <c r="U52" s="471"/>
      <c r="V52" s="471"/>
      <c r="W52" s="472"/>
      <c r="X52" s="470"/>
      <c r="Y52" s="471"/>
      <c r="Z52" s="471"/>
      <c r="AA52" s="472"/>
      <c r="AB52" s="515"/>
      <c r="AC52" s="516"/>
      <c r="AD52" s="516"/>
      <c r="AE52" s="516"/>
      <c r="AF52" s="516"/>
      <c r="AG52" s="517"/>
    </row>
    <row r="53" spans="1:33" ht="21" customHeight="1">
      <c r="A53" s="479"/>
      <c r="B53" s="519" t="str">
        <f>IF(選手名簿!F26="","",選手名簿!F26)</f>
        <v/>
      </c>
      <c r="C53" s="519"/>
      <c r="D53" s="519"/>
      <c r="E53" s="519"/>
      <c r="F53" s="519"/>
      <c r="G53" s="519"/>
      <c r="H53" s="509"/>
      <c r="I53" s="420"/>
      <c r="J53" s="509"/>
      <c r="K53" s="420"/>
      <c r="L53" s="491"/>
      <c r="M53" s="491"/>
      <c r="N53" s="491"/>
      <c r="O53" s="491"/>
      <c r="P53" s="494"/>
      <c r="Q53" s="494"/>
      <c r="R53" s="494"/>
      <c r="S53" s="495"/>
      <c r="T53" s="520"/>
      <c r="U53" s="521"/>
      <c r="V53" s="521"/>
      <c r="W53" s="522"/>
      <c r="X53" s="520"/>
      <c r="Y53" s="521"/>
      <c r="Z53" s="521"/>
      <c r="AA53" s="522"/>
      <c r="AB53" s="523"/>
      <c r="AC53" s="412"/>
      <c r="AD53" s="412"/>
      <c r="AE53" s="412"/>
      <c r="AF53" s="412"/>
      <c r="AG53" s="524"/>
    </row>
    <row r="54" spans="1:33" ht="10.5" customHeight="1">
      <c r="A54" s="479">
        <v>18</v>
      </c>
      <c r="B54" s="518"/>
      <c r="C54" s="518"/>
      <c r="D54" s="518"/>
      <c r="E54" s="518"/>
      <c r="F54" s="518"/>
      <c r="G54" s="518"/>
      <c r="H54" s="484"/>
      <c r="I54" s="398"/>
      <c r="J54" s="484"/>
      <c r="K54" s="398"/>
      <c r="L54" s="464"/>
      <c r="M54" s="464"/>
      <c r="N54" s="464"/>
      <c r="O54" s="464"/>
      <c r="P54" s="466"/>
      <c r="Q54" s="466"/>
      <c r="R54" s="466"/>
      <c r="S54" s="467"/>
      <c r="T54" s="470"/>
      <c r="U54" s="471"/>
      <c r="V54" s="471"/>
      <c r="W54" s="472"/>
      <c r="X54" s="470"/>
      <c r="Y54" s="471"/>
      <c r="Z54" s="471"/>
      <c r="AA54" s="472"/>
      <c r="AB54" s="515"/>
      <c r="AC54" s="516"/>
      <c r="AD54" s="516"/>
      <c r="AE54" s="516"/>
      <c r="AF54" s="516"/>
      <c r="AG54" s="517"/>
    </row>
    <row r="55" spans="1:33" ht="21" customHeight="1">
      <c r="A55" s="479"/>
      <c r="B55" s="519" t="str">
        <f>IF(選手名簿!F27="","",選手名簿!F27)</f>
        <v/>
      </c>
      <c r="C55" s="519"/>
      <c r="D55" s="519"/>
      <c r="E55" s="519"/>
      <c r="F55" s="519"/>
      <c r="G55" s="519"/>
      <c r="H55" s="510"/>
      <c r="I55" s="511"/>
      <c r="J55" s="510"/>
      <c r="K55" s="511"/>
      <c r="L55" s="491"/>
      <c r="M55" s="491"/>
      <c r="N55" s="491"/>
      <c r="O55" s="491"/>
      <c r="P55" s="494"/>
      <c r="Q55" s="494"/>
      <c r="R55" s="494"/>
      <c r="S55" s="495"/>
      <c r="T55" s="499"/>
      <c r="U55" s="500"/>
      <c r="V55" s="500"/>
      <c r="W55" s="501"/>
      <c r="X55" s="499"/>
      <c r="Y55" s="500"/>
      <c r="Z55" s="500"/>
      <c r="AA55" s="501"/>
      <c r="AB55" s="415"/>
      <c r="AC55" s="416"/>
      <c r="AD55" s="416"/>
      <c r="AE55" s="416"/>
      <c r="AF55" s="416"/>
      <c r="AG55" s="424"/>
    </row>
    <row r="56" spans="1:33" ht="10.5" customHeight="1">
      <c r="A56" s="479">
        <v>19</v>
      </c>
      <c r="B56" s="525"/>
      <c r="C56" s="525"/>
      <c r="D56" s="525"/>
      <c r="E56" s="525"/>
      <c r="F56" s="525"/>
      <c r="G56" s="525"/>
      <c r="H56" s="509"/>
      <c r="I56" s="420"/>
      <c r="J56" s="509"/>
      <c r="K56" s="420"/>
      <c r="L56" s="464"/>
      <c r="M56" s="464"/>
      <c r="N56" s="464"/>
      <c r="O56" s="464"/>
      <c r="P56" s="466"/>
      <c r="Q56" s="466"/>
      <c r="R56" s="466"/>
      <c r="S56" s="467"/>
      <c r="T56" s="520"/>
      <c r="U56" s="521"/>
      <c r="V56" s="521"/>
      <c r="W56" s="522"/>
      <c r="X56" s="520"/>
      <c r="Y56" s="521"/>
      <c r="Z56" s="521"/>
      <c r="AA56" s="522"/>
      <c r="AB56" s="523"/>
      <c r="AC56" s="412"/>
      <c r="AD56" s="412"/>
      <c r="AE56" s="412"/>
      <c r="AF56" s="412"/>
      <c r="AG56" s="524"/>
    </row>
    <row r="57" spans="1:33" ht="21" customHeight="1">
      <c r="A57" s="479"/>
      <c r="B57" s="519" t="str">
        <f>IF(選手名簿!F28="","",選手名簿!F28)</f>
        <v/>
      </c>
      <c r="C57" s="519"/>
      <c r="D57" s="519"/>
      <c r="E57" s="519"/>
      <c r="F57" s="519"/>
      <c r="G57" s="519"/>
      <c r="H57" s="509"/>
      <c r="I57" s="420"/>
      <c r="J57" s="509"/>
      <c r="K57" s="420"/>
      <c r="L57" s="491"/>
      <c r="M57" s="491"/>
      <c r="N57" s="491"/>
      <c r="O57" s="491"/>
      <c r="P57" s="494"/>
      <c r="Q57" s="494"/>
      <c r="R57" s="494"/>
      <c r="S57" s="495"/>
      <c r="T57" s="520"/>
      <c r="U57" s="521"/>
      <c r="V57" s="521"/>
      <c r="W57" s="522"/>
      <c r="X57" s="520"/>
      <c r="Y57" s="521"/>
      <c r="Z57" s="521"/>
      <c r="AA57" s="522"/>
      <c r="AB57" s="523"/>
      <c r="AC57" s="412"/>
      <c r="AD57" s="412"/>
      <c r="AE57" s="412"/>
      <c r="AF57" s="412"/>
      <c r="AG57" s="524"/>
    </row>
    <row r="58" spans="1:33" ht="10.5" customHeight="1">
      <c r="A58" s="479">
        <v>20</v>
      </c>
      <c r="B58" s="518"/>
      <c r="C58" s="518"/>
      <c r="D58" s="518"/>
      <c r="E58" s="518"/>
      <c r="F58" s="518"/>
      <c r="G58" s="518"/>
      <c r="H58" s="484"/>
      <c r="I58" s="398"/>
      <c r="J58" s="484"/>
      <c r="K58" s="398"/>
      <c r="L58" s="462"/>
      <c r="M58" s="462"/>
      <c r="N58" s="462"/>
      <c r="O58" s="462"/>
      <c r="P58" s="462"/>
      <c r="Q58" s="466"/>
      <c r="R58" s="466"/>
      <c r="S58" s="467"/>
      <c r="T58" s="470"/>
      <c r="U58" s="471"/>
      <c r="V58" s="471"/>
      <c r="W58" s="472"/>
      <c r="X58" s="470"/>
      <c r="Y58" s="471"/>
      <c r="Z58" s="471"/>
      <c r="AA58" s="472"/>
      <c r="AB58" s="515"/>
      <c r="AC58" s="516"/>
      <c r="AD58" s="516"/>
      <c r="AE58" s="516"/>
      <c r="AF58" s="516"/>
      <c r="AG58" s="517"/>
    </row>
    <row r="59" spans="1:33" ht="21" customHeight="1" thickBot="1">
      <c r="A59" s="555"/>
      <c r="B59" s="557" t="str">
        <f>IF(選手名簿!F29="","",選手名簿!F29)</f>
        <v/>
      </c>
      <c r="C59" s="557"/>
      <c r="D59" s="557"/>
      <c r="E59" s="557"/>
      <c r="F59" s="557"/>
      <c r="G59" s="557"/>
      <c r="H59" s="556"/>
      <c r="I59" s="450"/>
      <c r="J59" s="556"/>
      <c r="K59" s="450"/>
      <c r="L59" s="546"/>
      <c r="M59" s="546"/>
      <c r="N59" s="546"/>
      <c r="O59" s="546"/>
      <c r="P59" s="546"/>
      <c r="Q59" s="547"/>
      <c r="R59" s="547"/>
      <c r="S59" s="548"/>
      <c r="T59" s="549"/>
      <c r="U59" s="550"/>
      <c r="V59" s="550"/>
      <c r="W59" s="551"/>
      <c r="X59" s="549"/>
      <c r="Y59" s="550"/>
      <c r="Z59" s="550"/>
      <c r="AA59" s="551"/>
      <c r="AB59" s="552"/>
      <c r="AC59" s="553"/>
      <c r="AD59" s="553"/>
      <c r="AE59" s="553"/>
      <c r="AF59" s="553"/>
      <c r="AG59" s="554"/>
    </row>
    <row r="60" spans="1:33" ht="6" customHeight="1" thickBot="1"/>
    <row r="61" spans="1:33">
      <c r="A61" s="526" t="s">
        <v>215</v>
      </c>
      <c r="B61" s="527"/>
      <c r="C61" s="528"/>
      <c r="D61" s="531"/>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32"/>
    </row>
    <row r="62" spans="1:33">
      <c r="A62" s="418"/>
      <c r="B62" s="419"/>
      <c r="C62" s="529"/>
      <c r="D62" s="533"/>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534"/>
    </row>
    <row r="63" spans="1:33" ht="16.5" thickBot="1">
      <c r="A63" s="448"/>
      <c r="B63" s="449"/>
      <c r="C63" s="530"/>
      <c r="D63" s="535"/>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536"/>
    </row>
    <row r="64" spans="1:33">
      <c r="A64" s="141" t="s">
        <v>216</v>
      </c>
      <c r="B64" s="142"/>
      <c r="C64" s="142"/>
    </row>
    <row r="65" spans="1:1" ht="18" customHeight="1">
      <c r="A65" s="138" t="s">
        <v>217</v>
      </c>
    </row>
  </sheetData>
  <mergeCells count="313">
    <mergeCell ref="A61:C63"/>
    <mergeCell ref="D61:AG63"/>
    <mergeCell ref="N58:N59"/>
    <mergeCell ref="O58:O59"/>
    <mergeCell ref="P58:S59"/>
    <mergeCell ref="T58:W59"/>
    <mergeCell ref="X58:AA59"/>
    <mergeCell ref="AB58:AG59"/>
    <mergeCell ref="A58:A59"/>
    <mergeCell ref="B58:G58"/>
    <mergeCell ref="H58:I59"/>
    <mergeCell ref="J58:K59"/>
    <mergeCell ref="L58:L59"/>
    <mergeCell ref="M58:M59"/>
    <mergeCell ref="B59:G59"/>
    <mergeCell ref="N56:N57"/>
    <mergeCell ref="O56:O57"/>
    <mergeCell ref="P56:S57"/>
    <mergeCell ref="T56:W57"/>
    <mergeCell ref="X56:AA57"/>
    <mergeCell ref="AB56:AG57"/>
    <mergeCell ref="A56:A57"/>
    <mergeCell ref="B56:G56"/>
    <mergeCell ref="H56:I57"/>
    <mergeCell ref="J56:K57"/>
    <mergeCell ref="L56:L57"/>
    <mergeCell ref="M56:M57"/>
    <mergeCell ref="B57:G57"/>
    <mergeCell ref="N54:N55"/>
    <mergeCell ref="O54:O55"/>
    <mergeCell ref="P54:S55"/>
    <mergeCell ref="T54:W55"/>
    <mergeCell ref="X54:AA55"/>
    <mergeCell ref="AB54:AG55"/>
    <mergeCell ref="A54:A55"/>
    <mergeCell ref="B54:G54"/>
    <mergeCell ref="H54:I55"/>
    <mergeCell ref="J54:K55"/>
    <mergeCell ref="L54:L55"/>
    <mergeCell ref="M54:M55"/>
    <mergeCell ref="B55:G55"/>
    <mergeCell ref="N52:N53"/>
    <mergeCell ref="O52:O53"/>
    <mergeCell ref="P52:S53"/>
    <mergeCell ref="T52:W53"/>
    <mergeCell ref="X52:AA53"/>
    <mergeCell ref="AB52:AG53"/>
    <mergeCell ref="A52:A53"/>
    <mergeCell ref="B52:G52"/>
    <mergeCell ref="H52:I53"/>
    <mergeCell ref="J52:K53"/>
    <mergeCell ref="L52:L53"/>
    <mergeCell ref="M52:M53"/>
    <mergeCell ref="B53:G53"/>
    <mergeCell ref="N50:N51"/>
    <mergeCell ref="O50:O51"/>
    <mergeCell ref="P50:S51"/>
    <mergeCell ref="T50:W51"/>
    <mergeCell ref="X50:AA51"/>
    <mergeCell ref="AB50:AG51"/>
    <mergeCell ref="A50:A51"/>
    <mergeCell ref="B50:G50"/>
    <mergeCell ref="H50:I51"/>
    <mergeCell ref="J50:K51"/>
    <mergeCell ref="L50:L51"/>
    <mergeCell ref="M50:M51"/>
    <mergeCell ref="B51:G51"/>
    <mergeCell ref="N48:N49"/>
    <mergeCell ref="O48:O49"/>
    <mergeCell ref="P48:S49"/>
    <mergeCell ref="T48:W49"/>
    <mergeCell ref="X48:AA49"/>
    <mergeCell ref="AB48:AG49"/>
    <mergeCell ref="A48:A49"/>
    <mergeCell ref="B48:G48"/>
    <mergeCell ref="H48:I49"/>
    <mergeCell ref="J48:K49"/>
    <mergeCell ref="L48:L49"/>
    <mergeCell ref="M48:M49"/>
    <mergeCell ref="B49:G49"/>
    <mergeCell ref="N46:N47"/>
    <mergeCell ref="O46:O47"/>
    <mergeCell ref="P46:S47"/>
    <mergeCell ref="T46:W47"/>
    <mergeCell ref="X46:AA47"/>
    <mergeCell ref="AB46:AG47"/>
    <mergeCell ref="A46:A47"/>
    <mergeCell ref="B46:G46"/>
    <mergeCell ref="H46:I47"/>
    <mergeCell ref="J46:K47"/>
    <mergeCell ref="L46:L47"/>
    <mergeCell ref="M46:M47"/>
    <mergeCell ref="B47:G47"/>
    <mergeCell ref="N44:N45"/>
    <mergeCell ref="O44:O45"/>
    <mergeCell ref="P44:S45"/>
    <mergeCell ref="T44:W45"/>
    <mergeCell ref="X44:AA45"/>
    <mergeCell ref="AB44:AG45"/>
    <mergeCell ref="A44:A45"/>
    <mergeCell ref="B44:G44"/>
    <mergeCell ref="H44:I45"/>
    <mergeCell ref="J44:K45"/>
    <mergeCell ref="L44:L45"/>
    <mergeCell ref="M44:M45"/>
    <mergeCell ref="B45:G45"/>
    <mergeCell ref="N42:N43"/>
    <mergeCell ref="O42:O43"/>
    <mergeCell ref="P42:S43"/>
    <mergeCell ref="T42:W43"/>
    <mergeCell ref="X42:AA43"/>
    <mergeCell ref="AB42:AG43"/>
    <mergeCell ref="A42:A43"/>
    <mergeCell ref="B42:G42"/>
    <mergeCell ref="H42:I43"/>
    <mergeCell ref="J42:K43"/>
    <mergeCell ref="L42:L43"/>
    <mergeCell ref="M42:M43"/>
    <mergeCell ref="B43:G43"/>
    <mergeCell ref="N40:N41"/>
    <mergeCell ref="O40:O41"/>
    <mergeCell ref="P40:S41"/>
    <mergeCell ref="T40:W41"/>
    <mergeCell ref="X40:AA41"/>
    <mergeCell ref="AB40:AG41"/>
    <mergeCell ref="A40:A41"/>
    <mergeCell ref="B40:G40"/>
    <mergeCell ref="H40:I41"/>
    <mergeCell ref="J40:K41"/>
    <mergeCell ref="L40:L41"/>
    <mergeCell ref="M40:M41"/>
    <mergeCell ref="B41:G41"/>
    <mergeCell ref="N38:N39"/>
    <mergeCell ref="O38:O39"/>
    <mergeCell ref="P38:S39"/>
    <mergeCell ref="T38:W39"/>
    <mergeCell ref="X38:AA39"/>
    <mergeCell ref="AB38:AG39"/>
    <mergeCell ref="A38:A39"/>
    <mergeCell ref="B38:G38"/>
    <mergeCell ref="H38:I39"/>
    <mergeCell ref="J38:K39"/>
    <mergeCell ref="L38:L39"/>
    <mergeCell ref="M38:M39"/>
    <mergeCell ref="B39:G39"/>
    <mergeCell ref="N36:N37"/>
    <mergeCell ref="O36:O37"/>
    <mergeCell ref="P36:S37"/>
    <mergeCell ref="T36:W37"/>
    <mergeCell ref="X36:AA37"/>
    <mergeCell ref="AB36:AG37"/>
    <mergeCell ref="A36:A37"/>
    <mergeCell ref="B36:G36"/>
    <mergeCell ref="H36:I37"/>
    <mergeCell ref="J36:K37"/>
    <mergeCell ref="L36:L37"/>
    <mergeCell ref="M36:M37"/>
    <mergeCell ref="B37:G37"/>
    <mergeCell ref="N34:N35"/>
    <mergeCell ref="O34:O35"/>
    <mergeCell ref="P34:S35"/>
    <mergeCell ref="T34:W35"/>
    <mergeCell ref="X34:AA35"/>
    <mergeCell ref="AB34:AG35"/>
    <mergeCell ref="A34:A35"/>
    <mergeCell ref="B34:G34"/>
    <mergeCell ref="H34:I35"/>
    <mergeCell ref="J34:K35"/>
    <mergeCell ref="L34:L35"/>
    <mergeCell ref="M34:M35"/>
    <mergeCell ref="B35:G35"/>
    <mergeCell ref="N32:N33"/>
    <mergeCell ref="O32:O33"/>
    <mergeCell ref="P32:S33"/>
    <mergeCell ref="T32:W33"/>
    <mergeCell ref="X32:AA33"/>
    <mergeCell ref="AB32:AG33"/>
    <mergeCell ref="A32:A33"/>
    <mergeCell ref="B32:G32"/>
    <mergeCell ref="H32:I33"/>
    <mergeCell ref="J32:K33"/>
    <mergeCell ref="L32:L33"/>
    <mergeCell ref="M32:M33"/>
    <mergeCell ref="B33:G33"/>
    <mergeCell ref="N30:N31"/>
    <mergeCell ref="O30:O31"/>
    <mergeCell ref="P30:S31"/>
    <mergeCell ref="T30:W31"/>
    <mergeCell ref="X30:AA31"/>
    <mergeCell ref="AB30:AG31"/>
    <mergeCell ref="A30:A31"/>
    <mergeCell ref="B30:G30"/>
    <mergeCell ref="H30:I31"/>
    <mergeCell ref="J30:K31"/>
    <mergeCell ref="L30:L31"/>
    <mergeCell ref="M30:M31"/>
    <mergeCell ref="B31:G31"/>
    <mergeCell ref="N28:N29"/>
    <mergeCell ref="O28:O29"/>
    <mergeCell ref="P28:S29"/>
    <mergeCell ref="T28:W29"/>
    <mergeCell ref="X28:AA29"/>
    <mergeCell ref="AB28:AG29"/>
    <mergeCell ref="A28:A29"/>
    <mergeCell ref="B28:G28"/>
    <mergeCell ref="H28:I29"/>
    <mergeCell ref="J28:K29"/>
    <mergeCell ref="L28:L29"/>
    <mergeCell ref="M28:M29"/>
    <mergeCell ref="B29:G29"/>
    <mergeCell ref="N26:N27"/>
    <mergeCell ref="O26:O27"/>
    <mergeCell ref="P26:S27"/>
    <mergeCell ref="T26:W27"/>
    <mergeCell ref="X26:AA27"/>
    <mergeCell ref="AB26:AG27"/>
    <mergeCell ref="A26:A27"/>
    <mergeCell ref="B26:G26"/>
    <mergeCell ref="H26:I27"/>
    <mergeCell ref="J26:K27"/>
    <mergeCell ref="L26:L27"/>
    <mergeCell ref="M26:M27"/>
    <mergeCell ref="B27:G27"/>
    <mergeCell ref="N24:N25"/>
    <mergeCell ref="O24:O25"/>
    <mergeCell ref="P24:S25"/>
    <mergeCell ref="T24:W25"/>
    <mergeCell ref="X24:AA25"/>
    <mergeCell ref="AB24:AG25"/>
    <mergeCell ref="A24:A25"/>
    <mergeCell ref="B24:G24"/>
    <mergeCell ref="H24:I25"/>
    <mergeCell ref="J24:K25"/>
    <mergeCell ref="L24:L25"/>
    <mergeCell ref="M24:M25"/>
    <mergeCell ref="B25:G25"/>
    <mergeCell ref="N22:N23"/>
    <mergeCell ref="O22:O23"/>
    <mergeCell ref="P22:S23"/>
    <mergeCell ref="T22:W23"/>
    <mergeCell ref="X22:AA23"/>
    <mergeCell ref="AB22:AG23"/>
    <mergeCell ref="A22:A23"/>
    <mergeCell ref="B22:G22"/>
    <mergeCell ref="H22:I23"/>
    <mergeCell ref="J22:K23"/>
    <mergeCell ref="L22:L23"/>
    <mergeCell ref="M22:M23"/>
    <mergeCell ref="B23:G23"/>
    <mergeCell ref="N20:N21"/>
    <mergeCell ref="O20:O21"/>
    <mergeCell ref="P20:S21"/>
    <mergeCell ref="T20:W21"/>
    <mergeCell ref="X20:AA21"/>
    <mergeCell ref="AB20:AG21"/>
    <mergeCell ref="A20:A21"/>
    <mergeCell ref="B20:G20"/>
    <mergeCell ref="H20:I21"/>
    <mergeCell ref="J20:K21"/>
    <mergeCell ref="L20:L21"/>
    <mergeCell ref="M20:M21"/>
    <mergeCell ref="B21:G21"/>
    <mergeCell ref="N18:N19"/>
    <mergeCell ref="O18:O19"/>
    <mergeCell ref="P18:S19"/>
    <mergeCell ref="T18:W19"/>
    <mergeCell ref="X18:AA19"/>
    <mergeCell ref="AB18:AG19"/>
    <mergeCell ref="A18:A19"/>
    <mergeCell ref="B18:G18"/>
    <mergeCell ref="H18:I19"/>
    <mergeCell ref="J18:K19"/>
    <mergeCell ref="L18:L19"/>
    <mergeCell ref="M18:M19"/>
    <mergeCell ref="B19:G19"/>
    <mergeCell ref="N16:N17"/>
    <mergeCell ref="O16:O17"/>
    <mergeCell ref="P16:AA16"/>
    <mergeCell ref="AB16:AG17"/>
    <mergeCell ref="P17:S17"/>
    <mergeCell ref="T17:W17"/>
    <mergeCell ref="X17:AA17"/>
    <mergeCell ref="A12:C12"/>
    <mergeCell ref="D12:G12"/>
    <mergeCell ref="H12:I12"/>
    <mergeCell ref="J12:AG12"/>
    <mergeCell ref="A16:A17"/>
    <mergeCell ref="B16:G17"/>
    <mergeCell ref="H16:I17"/>
    <mergeCell ref="J16:K17"/>
    <mergeCell ref="L16:L17"/>
    <mergeCell ref="M16:M17"/>
    <mergeCell ref="A11:C11"/>
    <mergeCell ref="D11:G11"/>
    <mergeCell ref="H11:I11"/>
    <mergeCell ref="J11:S11"/>
    <mergeCell ref="T11:U11"/>
    <mergeCell ref="V11:AG11"/>
    <mergeCell ref="A9:C9"/>
    <mergeCell ref="D9:G9"/>
    <mergeCell ref="I9:AG9"/>
    <mergeCell ref="A10:C10"/>
    <mergeCell ref="D10:G10"/>
    <mergeCell ref="H10:AG10"/>
    <mergeCell ref="A1:AG1"/>
    <mergeCell ref="A2:AG2"/>
    <mergeCell ref="G4:Y5"/>
    <mergeCell ref="A7:C8"/>
    <mergeCell ref="D7:G8"/>
    <mergeCell ref="H7:J8"/>
    <mergeCell ref="K7:W8"/>
    <mergeCell ref="X7:Z8"/>
    <mergeCell ref="AA7:AG8"/>
  </mergeCells>
  <phoneticPr fontId="3"/>
  <printOptions horizontalCentered="1" verticalCentered="1"/>
  <pageMargins left="0.35433070866141736" right="0.19685039370078741" top="0.19685039370078741" bottom="0.19685039370078741" header="0.51181102362204722" footer="0.51181102362204722"/>
  <pageSetup paperSize="9" scale="8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75" zoomScaleNormal="75" zoomScaleSheetLayoutView="75" workbookViewId="0">
      <selection activeCell="H20" sqref="H20:I21"/>
    </sheetView>
  </sheetViews>
  <sheetFormatPr defaultColWidth="9" defaultRowHeight="15.75"/>
  <cols>
    <col min="1" max="1" width="3.5" style="138" customWidth="1"/>
    <col min="2" max="15" width="3.625" style="138" customWidth="1"/>
    <col min="16" max="27" width="3" style="138" customWidth="1"/>
    <col min="28" max="31" width="3.625" style="138" customWidth="1"/>
    <col min="32" max="33" width="4.125" style="138" customWidth="1"/>
    <col min="34" max="53" width="3.625" style="138" customWidth="1"/>
    <col min="54" max="16384" width="9" style="138"/>
  </cols>
  <sheetData>
    <row r="1" spans="1:33" ht="24" customHeight="1">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row>
    <row r="2" spans="1:33" ht="24" customHeight="1">
      <c r="A2" s="402" t="str">
        <f>'申込書②（弁当・ホテル旅館）'!A1</f>
        <v>エスペウィンターカップU12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spans="1:33" ht="6" customHeight="1">
      <c r="A3" s="139"/>
      <c r="B3" s="139"/>
    </row>
    <row r="4" spans="1:33" ht="13.5" customHeight="1">
      <c r="A4" s="139"/>
      <c r="B4" s="139"/>
      <c r="G4" s="403" t="s">
        <v>188</v>
      </c>
      <c r="H4" s="404"/>
      <c r="I4" s="404"/>
      <c r="J4" s="404"/>
      <c r="K4" s="404"/>
      <c r="L4" s="404"/>
      <c r="M4" s="404"/>
      <c r="N4" s="404"/>
      <c r="O4" s="404"/>
      <c r="P4" s="404"/>
      <c r="Q4" s="404"/>
      <c r="R4" s="404"/>
      <c r="S4" s="404"/>
      <c r="T4" s="404"/>
      <c r="U4" s="404"/>
      <c r="V4" s="404"/>
      <c r="W4" s="404"/>
      <c r="X4" s="404"/>
      <c r="Y4" s="405"/>
    </row>
    <row r="5" spans="1:33" ht="15.75" customHeight="1">
      <c r="A5" s="139"/>
      <c r="B5" s="139"/>
      <c r="G5" s="406"/>
      <c r="H5" s="407"/>
      <c r="I5" s="407"/>
      <c r="J5" s="407"/>
      <c r="K5" s="407"/>
      <c r="L5" s="407"/>
      <c r="M5" s="407"/>
      <c r="N5" s="407"/>
      <c r="O5" s="407"/>
      <c r="P5" s="407"/>
      <c r="Q5" s="407"/>
      <c r="R5" s="407"/>
      <c r="S5" s="407"/>
      <c r="T5" s="407"/>
      <c r="U5" s="407"/>
      <c r="V5" s="407"/>
      <c r="W5" s="407"/>
      <c r="X5" s="407"/>
      <c r="Y5" s="408"/>
    </row>
    <row r="6" spans="1:33" ht="6" customHeight="1" thickBot="1"/>
    <row r="7" spans="1:33" ht="14.25" customHeight="1">
      <c r="A7" s="409" t="s">
        <v>189</v>
      </c>
      <c r="B7" s="410"/>
      <c r="C7" s="410"/>
      <c r="D7" s="413" t="str">
        <f>IF('申込書①（参加・公民館）'!J7="","",'申込書①（参加・公民館）'!J7)</f>
        <v/>
      </c>
      <c r="E7" s="410"/>
      <c r="F7" s="410"/>
      <c r="G7" s="414"/>
      <c r="H7" s="413" t="s">
        <v>183</v>
      </c>
      <c r="I7" s="410"/>
      <c r="J7" s="414"/>
      <c r="K7" s="413" t="str">
        <f>IF('申込書①（参加・公民館）'!M4="","",'申込書①（参加・公民館）'!M4)</f>
        <v/>
      </c>
      <c r="L7" s="410"/>
      <c r="M7" s="410"/>
      <c r="N7" s="410"/>
      <c r="O7" s="410"/>
      <c r="P7" s="410"/>
      <c r="Q7" s="410"/>
      <c r="R7" s="410"/>
      <c r="S7" s="410"/>
      <c r="T7" s="410"/>
      <c r="U7" s="410"/>
      <c r="V7" s="410"/>
      <c r="W7" s="414"/>
      <c r="X7" s="537" t="s">
        <v>190</v>
      </c>
      <c r="Y7" s="538"/>
      <c r="Z7" s="539"/>
      <c r="AA7" s="413" t="str">
        <f>IF('申込書①（参加・公民館）'!J10="","",'申込書①（参加・公民館）'!J10)</f>
        <v/>
      </c>
      <c r="AB7" s="410"/>
      <c r="AC7" s="410"/>
      <c r="AD7" s="410"/>
      <c r="AE7" s="410"/>
      <c r="AF7" s="410"/>
      <c r="AG7" s="543"/>
    </row>
    <row r="8" spans="1:33" ht="24" customHeight="1">
      <c r="A8" s="411"/>
      <c r="B8" s="412"/>
      <c r="C8" s="412"/>
      <c r="D8" s="415"/>
      <c r="E8" s="416"/>
      <c r="F8" s="416"/>
      <c r="G8" s="417"/>
      <c r="H8" s="415"/>
      <c r="I8" s="416"/>
      <c r="J8" s="417"/>
      <c r="K8" s="415"/>
      <c r="L8" s="416"/>
      <c r="M8" s="416"/>
      <c r="N8" s="416"/>
      <c r="O8" s="416"/>
      <c r="P8" s="416"/>
      <c r="Q8" s="416"/>
      <c r="R8" s="416"/>
      <c r="S8" s="416"/>
      <c r="T8" s="416"/>
      <c r="U8" s="416"/>
      <c r="V8" s="416"/>
      <c r="W8" s="417"/>
      <c r="X8" s="540"/>
      <c r="Y8" s="541"/>
      <c r="Z8" s="542"/>
      <c r="AA8" s="415"/>
      <c r="AB8" s="416"/>
      <c r="AC8" s="416"/>
      <c r="AD8" s="416"/>
      <c r="AE8" s="416"/>
      <c r="AF8" s="416"/>
      <c r="AG8" s="424"/>
    </row>
    <row r="9" spans="1:33" ht="17.25" customHeight="1">
      <c r="A9" s="396"/>
      <c r="B9" s="397"/>
      <c r="C9" s="398"/>
      <c r="D9" s="399" t="s">
        <v>191</v>
      </c>
      <c r="E9" s="400"/>
      <c r="F9" s="400"/>
      <c r="G9" s="401"/>
      <c r="H9" s="143" t="s">
        <v>192</v>
      </c>
      <c r="I9" s="544" t="str">
        <f>IF('申込書①（参加・公民館）'!C7="","",'申込書①（参加・公民館）'!C7)</f>
        <v/>
      </c>
      <c r="J9" s="544"/>
      <c r="K9" s="544"/>
      <c r="L9" s="544"/>
      <c r="M9" s="544"/>
      <c r="N9" s="544"/>
      <c r="O9" s="544"/>
      <c r="P9" s="544"/>
      <c r="Q9" s="544"/>
      <c r="R9" s="544"/>
      <c r="S9" s="544"/>
      <c r="T9" s="544"/>
      <c r="U9" s="544"/>
      <c r="V9" s="544"/>
      <c r="W9" s="544"/>
      <c r="X9" s="544"/>
      <c r="Y9" s="544"/>
      <c r="Z9" s="544"/>
      <c r="AA9" s="544"/>
      <c r="AB9" s="544"/>
      <c r="AC9" s="544"/>
      <c r="AD9" s="544"/>
      <c r="AE9" s="544"/>
      <c r="AF9" s="544"/>
      <c r="AG9" s="545"/>
    </row>
    <row r="10" spans="1:33" ht="17.25" customHeight="1">
      <c r="A10" s="418" t="s">
        <v>193</v>
      </c>
      <c r="B10" s="419"/>
      <c r="C10" s="420"/>
      <c r="D10" s="421" t="s">
        <v>194</v>
      </c>
      <c r="E10" s="422"/>
      <c r="F10" s="422"/>
      <c r="G10" s="423"/>
      <c r="H10" s="415" t="str">
        <f>IF('申込書①（参加・公民館）'!J7="","",'申込書①（参加・公民館）'!J7&amp;'申込書①（参加・公民館）'!R7&amp;'申込書①（参加・公民館）'!AI7&amp;'申込書①（参加・公民館）'!AZ7)</f>
        <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24"/>
    </row>
    <row r="11" spans="1:33" ht="17.25" customHeight="1">
      <c r="A11" s="418" t="s">
        <v>195</v>
      </c>
      <c r="B11" s="419"/>
      <c r="C11" s="420"/>
      <c r="D11" s="425" t="s">
        <v>196</v>
      </c>
      <c r="E11" s="425"/>
      <c r="F11" s="425"/>
      <c r="G11" s="425"/>
      <c r="H11" s="425" t="s">
        <v>197</v>
      </c>
      <c r="I11" s="425"/>
      <c r="J11" s="426" t="str">
        <f>IF('申込書①（参加・公民館）'!F8="","",'申込書①（参加・公民館）'!F8)</f>
        <v/>
      </c>
      <c r="K11" s="427"/>
      <c r="L11" s="427"/>
      <c r="M11" s="427"/>
      <c r="N11" s="427"/>
      <c r="O11" s="427"/>
      <c r="P11" s="427"/>
      <c r="Q11" s="427"/>
      <c r="R11" s="427"/>
      <c r="S11" s="428"/>
      <c r="T11" s="429" t="s">
        <v>198</v>
      </c>
      <c r="U11" s="430"/>
      <c r="V11" s="426" t="str">
        <f>IF('申込書①（参加・公民館）'!V8="","",'申込書①（参加・公民館）'!V8)</f>
        <v/>
      </c>
      <c r="W11" s="427"/>
      <c r="X11" s="427"/>
      <c r="Y11" s="427"/>
      <c r="Z11" s="427"/>
      <c r="AA11" s="427"/>
      <c r="AB11" s="427"/>
      <c r="AC11" s="427"/>
      <c r="AD11" s="427"/>
      <c r="AE11" s="427"/>
      <c r="AF11" s="427"/>
      <c r="AG11" s="431"/>
    </row>
    <row r="12" spans="1:33" ht="17.25" customHeight="1" thickBot="1">
      <c r="A12" s="448"/>
      <c r="B12" s="449"/>
      <c r="C12" s="450"/>
      <c r="D12" s="451" t="s">
        <v>199</v>
      </c>
      <c r="E12" s="452"/>
      <c r="F12" s="452"/>
      <c r="G12" s="453"/>
      <c r="H12" s="454" t="s">
        <v>200</v>
      </c>
      <c r="I12" s="454"/>
      <c r="J12" s="455" t="str">
        <f>IF('申込書①（参加・公民館）'!J11="","",'申込書①（参加・公民館）'!J11)</f>
        <v/>
      </c>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7"/>
    </row>
    <row r="13" spans="1:33" ht="6" customHeight="1"/>
    <row r="14" spans="1:33">
      <c r="A14" s="138" t="s">
        <v>201</v>
      </c>
    </row>
    <row r="15" spans="1:33" ht="6" customHeight="1" thickBot="1">
      <c r="T15" s="140"/>
      <c r="U15" s="140"/>
      <c r="V15" s="140"/>
      <c r="W15" s="140"/>
    </row>
    <row r="16" spans="1:33" ht="22.5" customHeight="1">
      <c r="A16" s="458" t="s">
        <v>202</v>
      </c>
      <c r="B16" s="460" t="s">
        <v>203</v>
      </c>
      <c r="C16" s="460"/>
      <c r="D16" s="460"/>
      <c r="E16" s="460"/>
      <c r="F16" s="460"/>
      <c r="G16" s="460"/>
      <c r="H16" s="460" t="s">
        <v>204</v>
      </c>
      <c r="I16" s="460"/>
      <c r="J16" s="460" t="s">
        <v>205</v>
      </c>
      <c r="K16" s="460"/>
      <c r="L16" s="432" t="s">
        <v>206</v>
      </c>
      <c r="M16" s="432" t="s">
        <v>207</v>
      </c>
      <c r="N16" s="432" t="s">
        <v>23</v>
      </c>
      <c r="O16" s="432" t="s">
        <v>208</v>
      </c>
      <c r="P16" s="434" t="s">
        <v>209</v>
      </c>
      <c r="Q16" s="435"/>
      <c r="R16" s="435"/>
      <c r="S16" s="435"/>
      <c r="T16" s="435"/>
      <c r="U16" s="435"/>
      <c r="V16" s="435"/>
      <c r="W16" s="435"/>
      <c r="X16" s="435"/>
      <c r="Y16" s="435"/>
      <c r="Z16" s="435"/>
      <c r="AA16" s="435"/>
      <c r="AB16" s="436" t="s">
        <v>210</v>
      </c>
      <c r="AC16" s="437"/>
      <c r="AD16" s="437"/>
      <c r="AE16" s="437"/>
      <c r="AF16" s="437"/>
      <c r="AG16" s="438"/>
    </row>
    <row r="17" spans="1:35">
      <c r="A17" s="459"/>
      <c r="B17" s="461"/>
      <c r="C17" s="461"/>
      <c r="D17" s="461"/>
      <c r="E17" s="461"/>
      <c r="F17" s="461"/>
      <c r="G17" s="461"/>
      <c r="H17" s="461"/>
      <c r="I17" s="461"/>
      <c r="J17" s="461"/>
      <c r="K17" s="461"/>
      <c r="L17" s="433"/>
      <c r="M17" s="433"/>
      <c r="N17" s="433"/>
      <c r="O17" s="433"/>
      <c r="P17" s="442">
        <f>'申込書①（参加・公民館）'!J20</f>
        <v>43869</v>
      </c>
      <c r="Q17" s="443"/>
      <c r="R17" s="443"/>
      <c r="S17" s="444"/>
      <c r="T17" s="445"/>
      <c r="U17" s="446"/>
      <c r="V17" s="446"/>
      <c r="W17" s="447"/>
      <c r="X17" s="445"/>
      <c r="Y17" s="446"/>
      <c r="Z17" s="446"/>
      <c r="AA17" s="447"/>
      <c r="AB17" s="439"/>
      <c r="AC17" s="440"/>
      <c r="AD17" s="440"/>
      <c r="AE17" s="440"/>
      <c r="AF17" s="440"/>
      <c r="AG17" s="441"/>
    </row>
    <row r="18" spans="1:35" ht="10.5" customHeight="1">
      <c r="A18" s="479" t="s">
        <v>211</v>
      </c>
      <c r="B18" s="481" t="s">
        <v>212</v>
      </c>
      <c r="C18" s="482"/>
      <c r="D18" s="482"/>
      <c r="E18" s="482"/>
      <c r="F18" s="482"/>
      <c r="G18" s="483"/>
      <c r="H18" s="484" t="s">
        <v>180</v>
      </c>
      <c r="I18" s="398"/>
      <c r="J18" s="484">
        <v>14</v>
      </c>
      <c r="K18" s="398"/>
      <c r="L18" s="462"/>
      <c r="M18" s="462"/>
      <c r="N18" s="462" t="s">
        <v>213</v>
      </c>
      <c r="O18" s="464"/>
      <c r="P18" s="466" t="s">
        <v>222</v>
      </c>
      <c r="Q18" s="466"/>
      <c r="R18" s="466"/>
      <c r="S18" s="467"/>
      <c r="T18" s="470"/>
      <c r="U18" s="471"/>
      <c r="V18" s="471"/>
      <c r="W18" s="472"/>
      <c r="X18" s="470"/>
      <c r="Y18" s="471"/>
      <c r="Z18" s="471"/>
      <c r="AA18" s="472"/>
      <c r="AB18" s="397"/>
      <c r="AC18" s="397"/>
      <c r="AD18" s="397"/>
      <c r="AE18" s="397"/>
      <c r="AF18" s="397"/>
      <c r="AG18" s="476"/>
    </row>
    <row r="19" spans="1:35" ht="21" customHeight="1" thickBot="1">
      <c r="A19" s="480"/>
      <c r="B19" s="487" t="s">
        <v>214</v>
      </c>
      <c r="C19" s="487"/>
      <c r="D19" s="487"/>
      <c r="E19" s="487"/>
      <c r="F19" s="487"/>
      <c r="G19" s="487"/>
      <c r="H19" s="485"/>
      <c r="I19" s="486"/>
      <c r="J19" s="485"/>
      <c r="K19" s="486"/>
      <c r="L19" s="463"/>
      <c r="M19" s="463"/>
      <c r="N19" s="463"/>
      <c r="O19" s="465"/>
      <c r="P19" s="468"/>
      <c r="Q19" s="468"/>
      <c r="R19" s="468"/>
      <c r="S19" s="469"/>
      <c r="T19" s="473"/>
      <c r="U19" s="474"/>
      <c r="V19" s="474"/>
      <c r="W19" s="475"/>
      <c r="X19" s="473"/>
      <c r="Y19" s="474"/>
      <c r="Z19" s="474"/>
      <c r="AA19" s="475"/>
      <c r="AB19" s="477"/>
      <c r="AC19" s="477"/>
      <c r="AD19" s="477"/>
      <c r="AE19" s="477"/>
      <c r="AF19" s="477"/>
      <c r="AG19" s="478"/>
    </row>
    <row r="20" spans="1:35" ht="10.5" customHeight="1" thickTop="1">
      <c r="A20" s="505">
        <v>1</v>
      </c>
      <c r="B20" s="525"/>
      <c r="C20" s="525"/>
      <c r="D20" s="525"/>
      <c r="E20" s="525"/>
      <c r="F20" s="525"/>
      <c r="G20" s="525"/>
      <c r="H20" s="509"/>
      <c r="I20" s="420"/>
      <c r="J20" s="509"/>
      <c r="K20" s="420"/>
      <c r="L20" s="488"/>
      <c r="M20" s="488"/>
      <c r="N20" s="488"/>
      <c r="O20" s="490"/>
      <c r="P20" s="492"/>
      <c r="Q20" s="492"/>
      <c r="R20" s="492"/>
      <c r="S20" s="493"/>
      <c r="T20" s="496"/>
      <c r="U20" s="497"/>
      <c r="V20" s="497"/>
      <c r="W20" s="498"/>
      <c r="X20" s="496"/>
      <c r="Y20" s="497"/>
      <c r="Z20" s="497"/>
      <c r="AA20" s="498"/>
      <c r="AB20" s="502"/>
      <c r="AC20" s="503"/>
      <c r="AD20" s="503"/>
      <c r="AE20" s="503"/>
      <c r="AF20" s="503"/>
      <c r="AG20" s="504"/>
    </row>
    <row r="21" spans="1:35" ht="21" customHeight="1">
      <c r="A21" s="479"/>
      <c r="B21" s="512" t="str">
        <f>IF(選手名簿!H10="","",選手名簿!H10)</f>
        <v/>
      </c>
      <c r="C21" s="513"/>
      <c r="D21" s="513"/>
      <c r="E21" s="513"/>
      <c r="F21" s="513"/>
      <c r="G21" s="514"/>
      <c r="H21" s="510"/>
      <c r="I21" s="511"/>
      <c r="J21" s="510"/>
      <c r="K21" s="511"/>
      <c r="L21" s="489"/>
      <c r="M21" s="489"/>
      <c r="N21" s="489"/>
      <c r="O21" s="491"/>
      <c r="P21" s="494"/>
      <c r="Q21" s="494"/>
      <c r="R21" s="494"/>
      <c r="S21" s="495"/>
      <c r="T21" s="499"/>
      <c r="U21" s="500"/>
      <c r="V21" s="500"/>
      <c r="W21" s="501"/>
      <c r="X21" s="499"/>
      <c r="Y21" s="500"/>
      <c r="Z21" s="500"/>
      <c r="AA21" s="501"/>
      <c r="AB21" s="415"/>
      <c r="AC21" s="416"/>
      <c r="AD21" s="416"/>
      <c r="AE21" s="416"/>
      <c r="AF21" s="416"/>
      <c r="AG21" s="424"/>
      <c r="AI21" s="138" t="s">
        <v>218</v>
      </c>
    </row>
    <row r="22" spans="1:35" ht="10.5" customHeight="1">
      <c r="A22" s="479">
        <v>2</v>
      </c>
      <c r="B22" s="481"/>
      <c r="C22" s="482"/>
      <c r="D22" s="482"/>
      <c r="E22" s="482"/>
      <c r="F22" s="482"/>
      <c r="G22" s="483"/>
      <c r="H22" s="484"/>
      <c r="I22" s="398"/>
      <c r="J22" s="484"/>
      <c r="K22" s="398"/>
      <c r="L22" s="464"/>
      <c r="M22" s="464"/>
      <c r="N22" s="464"/>
      <c r="O22" s="464"/>
      <c r="P22" s="466"/>
      <c r="Q22" s="466"/>
      <c r="R22" s="466"/>
      <c r="S22" s="467"/>
      <c r="T22" s="470"/>
      <c r="U22" s="471"/>
      <c r="V22" s="471"/>
      <c r="W22" s="472"/>
      <c r="X22" s="470"/>
      <c r="Y22" s="471"/>
      <c r="Z22" s="471"/>
      <c r="AA22" s="472"/>
      <c r="AB22" s="515"/>
      <c r="AC22" s="516"/>
      <c r="AD22" s="516"/>
      <c r="AE22" s="516"/>
      <c r="AF22" s="516"/>
      <c r="AG22" s="517"/>
      <c r="AI22" s="138" t="s">
        <v>219</v>
      </c>
    </row>
    <row r="23" spans="1:35" ht="21" customHeight="1">
      <c r="A23" s="479"/>
      <c r="B23" s="512" t="str">
        <f>IF(選手名簿!H11="","",選手名簿!H11)</f>
        <v/>
      </c>
      <c r="C23" s="513"/>
      <c r="D23" s="513"/>
      <c r="E23" s="513"/>
      <c r="F23" s="513"/>
      <c r="G23" s="514"/>
      <c r="H23" s="510"/>
      <c r="I23" s="511"/>
      <c r="J23" s="510"/>
      <c r="K23" s="511"/>
      <c r="L23" s="491"/>
      <c r="M23" s="491"/>
      <c r="N23" s="491"/>
      <c r="O23" s="491"/>
      <c r="P23" s="494"/>
      <c r="Q23" s="494"/>
      <c r="R23" s="494"/>
      <c r="S23" s="495"/>
      <c r="T23" s="499"/>
      <c r="U23" s="500"/>
      <c r="V23" s="500"/>
      <c r="W23" s="501"/>
      <c r="X23" s="499"/>
      <c r="Y23" s="500"/>
      <c r="Z23" s="500"/>
      <c r="AA23" s="501"/>
      <c r="AB23" s="415"/>
      <c r="AC23" s="416"/>
      <c r="AD23" s="416"/>
      <c r="AE23" s="416"/>
      <c r="AF23" s="416"/>
      <c r="AG23" s="424"/>
    </row>
    <row r="24" spans="1:35" ht="10.5" customHeight="1">
      <c r="A24" s="479">
        <v>3</v>
      </c>
      <c r="B24" s="481"/>
      <c r="C24" s="482"/>
      <c r="D24" s="482"/>
      <c r="E24" s="482"/>
      <c r="F24" s="482"/>
      <c r="G24" s="483"/>
      <c r="H24" s="484"/>
      <c r="I24" s="398"/>
      <c r="J24" s="484"/>
      <c r="K24" s="398"/>
      <c r="L24" s="464"/>
      <c r="M24" s="464"/>
      <c r="N24" s="464"/>
      <c r="O24" s="464"/>
      <c r="P24" s="466"/>
      <c r="Q24" s="466"/>
      <c r="R24" s="466"/>
      <c r="S24" s="467"/>
      <c r="T24" s="470"/>
      <c r="U24" s="471"/>
      <c r="V24" s="471"/>
      <c r="W24" s="472"/>
      <c r="X24" s="470"/>
      <c r="Y24" s="471"/>
      <c r="Z24" s="471"/>
      <c r="AA24" s="472"/>
      <c r="AB24" s="515"/>
      <c r="AC24" s="516"/>
      <c r="AD24" s="516"/>
      <c r="AE24" s="516"/>
      <c r="AF24" s="516"/>
      <c r="AG24" s="517"/>
    </row>
    <row r="25" spans="1:35" ht="21" customHeight="1">
      <c r="A25" s="479"/>
      <c r="B25" s="512" t="str">
        <f>IF(選手名簿!H12="","",選手名簿!H12)</f>
        <v/>
      </c>
      <c r="C25" s="513"/>
      <c r="D25" s="513"/>
      <c r="E25" s="513"/>
      <c r="F25" s="513"/>
      <c r="G25" s="514"/>
      <c r="H25" s="510"/>
      <c r="I25" s="511"/>
      <c r="J25" s="510"/>
      <c r="K25" s="511"/>
      <c r="L25" s="491"/>
      <c r="M25" s="491"/>
      <c r="N25" s="491"/>
      <c r="O25" s="491"/>
      <c r="P25" s="494"/>
      <c r="Q25" s="494"/>
      <c r="R25" s="494"/>
      <c r="S25" s="495"/>
      <c r="T25" s="499"/>
      <c r="U25" s="500"/>
      <c r="V25" s="500"/>
      <c r="W25" s="501"/>
      <c r="X25" s="499"/>
      <c r="Y25" s="500"/>
      <c r="Z25" s="500"/>
      <c r="AA25" s="501"/>
      <c r="AB25" s="415"/>
      <c r="AC25" s="416"/>
      <c r="AD25" s="416"/>
      <c r="AE25" s="416"/>
      <c r="AF25" s="416"/>
      <c r="AG25" s="424"/>
    </row>
    <row r="26" spans="1:35" ht="10.5" customHeight="1">
      <c r="A26" s="479">
        <v>4</v>
      </c>
      <c r="B26" s="518"/>
      <c r="C26" s="518"/>
      <c r="D26" s="518"/>
      <c r="E26" s="518"/>
      <c r="F26" s="518"/>
      <c r="G26" s="518"/>
      <c r="H26" s="484"/>
      <c r="I26" s="398"/>
      <c r="J26" s="484"/>
      <c r="K26" s="398"/>
      <c r="L26" s="464"/>
      <c r="M26" s="464"/>
      <c r="N26" s="464"/>
      <c r="O26" s="464"/>
      <c r="P26" s="466"/>
      <c r="Q26" s="466"/>
      <c r="R26" s="466"/>
      <c r="S26" s="467"/>
      <c r="T26" s="470"/>
      <c r="U26" s="471"/>
      <c r="V26" s="471"/>
      <c r="W26" s="472"/>
      <c r="X26" s="470"/>
      <c r="Y26" s="471"/>
      <c r="Z26" s="471"/>
      <c r="AA26" s="472"/>
      <c r="AB26" s="515"/>
      <c r="AC26" s="516"/>
      <c r="AD26" s="516"/>
      <c r="AE26" s="516"/>
      <c r="AF26" s="516"/>
      <c r="AG26" s="517"/>
    </row>
    <row r="27" spans="1:35" ht="21" customHeight="1">
      <c r="A27" s="479"/>
      <c r="B27" s="512" t="str">
        <f>IF(選手名簿!H13="","",選手名簿!H13)</f>
        <v/>
      </c>
      <c r="C27" s="513"/>
      <c r="D27" s="513"/>
      <c r="E27" s="513"/>
      <c r="F27" s="513"/>
      <c r="G27" s="514"/>
      <c r="H27" s="510"/>
      <c r="I27" s="511"/>
      <c r="J27" s="510"/>
      <c r="K27" s="511"/>
      <c r="L27" s="491"/>
      <c r="M27" s="491"/>
      <c r="N27" s="491"/>
      <c r="O27" s="491"/>
      <c r="P27" s="494"/>
      <c r="Q27" s="494"/>
      <c r="R27" s="494"/>
      <c r="S27" s="495"/>
      <c r="T27" s="499"/>
      <c r="U27" s="500"/>
      <c r="V27" s="500"/>
      <c r="W27" s="501"/>
      <c r="X27" s="499"/>
      <c r="Y27" s="500"/>
      <c r="Z27" s="500"/>
      <c r="AA27" s="501"/>
      <c r="AB27" s="415"/>
      <c r="AC27" s="416"/>
      <c r="AD27" s="416"/>
      <c r="AE27" s="416"/>
      <c r="AF27" s="416"/>
      <c r="AG27" s="424"/>
    </row>
    <row r="28" spans="1:35" ht="10.5" customHeight="1">
      <c r="A28" s="479">
        <v>5</v>
      </c>
      <c r="B28" s="481"/>
      <c r="C28" s="482"/>
      <c r="D28" s="482"/>
      <c r="E28" s="482"/>
      <c r="F28" s="482"/>
      <c r="G28" s="483"/>
      <c r="H28" s="484"/>
      <c r="I28" s="398"/>
      <c r="J28" s="484"/>
      <c r="K28" s="398"/>
      <c r="L28" s="464"/>
      <c r="M28" s="464"/>
      <c r="N28" s="464"/>
      <c r="O28" s="464"/>
      <c r="P28" s="466"/>
      <c r="Q28" s="466"/>
      <c r="R28" s="466"/>
      <c r="S28" s="467"/>
      <c r="T28" s="470"/>
      <c r="U28" s="471"/>
      <c r="V28" s="471"/>
      <c r="W28" s="472"/>
      <c r="X28" s="470"/>
      <c r="Y28" s="471"/>
      <c r="Z28" s="471"/>
      <c r="AA28" s="472"/>
      <c r="AB28" s="515"/>
      <c r="AC28" s="516"/>
      <c r="AD28" s="516"/>
      <c r="AE28" s="516"/>
      <c r="AF28" s="516"/>
      <c r="AG28" s="517"/>
    </row>
    <row r="29" spans="1:35" ht="21" customHeight="1">
      <c r="A29" s="479"/>
      <c r="B29" s="512" t="str">
        <f>IF(選手名簿!H14="","",選手名簿!H14)</f>
        <v/>
      </c>
      <c r="C29" s="513"/>
      <c r="D29" s="513"/>
      <c r="E29" s="513"/>
      <c r="F29" s="513"/>
      <c r="G29" s="514"/>
      <c r="H29" s="510"/>
      <c r="I29" s="511"/>
      <c r="J29" s="510"/>
      <c r="K29" s="511"/>
      <c r="L29" s="491"/>
      <c r="M29" s="491"/>
      <c r="N29" s="491"/>
      <c r="O29" s="491"/>
      <c r="P29" s="494"/>
      <c r="Q29" s="494"/>
      <c r="R29" s="494"/>
      <c r="S29" s="495"/>
      <c r="T29" s="499"/>
      <c r="U29" s="500"/>
      <c r="V29" s="500"/>
      <c r="W29" s="501"/>
      <c r="X29" s="499"/>
      <c r="Y29" s="500"/>
      <c r="Z29" s="500"/>
      <c r="AA29" s="501"/>
      <c r="AB29" s="415"/>
      <c r="AC29" s="416"/>
      <c r="AD29" s="416"/>
      <c r="AE29" s="416"/>
      <c r="AF29" s="416"/>
      <c r="AG29" s="424"/>
    </row>
    <row r="30" spans="1:35" ht="10.5" customHeight="1">
      <c r="A30" s="479">
        <v>6</v>
      </c>
      <c r="B30" s="481"/>
      <c r="C30" s="482"/>
      <c r="D30" s="482"/>
      <c r="E30" s="482"/>
      <c r="F30" s="482"/>
      <c r="G30" s="483"/>
      <c r="H30" s="484"/>
      <c r="I30" s="398"/>
      <c r="J30" s="484"/>
      <c r="K30" s="398"/>
      <c r="L30" s="464"/>
      <c r="M30" s="464"/>
      <c r="N30" s="464"/>
      <c r="O30" s="464"/>
      <c r="P30" s="466"/>
      <c r="Q30" s="466"/>
      <c r="R30" s="466"/>
      <c r="S30" s="467"/>
      <c r="T30" s="470"/>
      <c r="U30" s="471"/>
      <c r="V30" s="471"/>
      <c r="W30" s="472"/>
      <c r="X30" s="470"/>
      <c r="Y30" s="471"/>
      <c r="Z30" s="471"/>
      <c r="AA30" s="472"/>
      <c r="AB30" s="515"/>
      <c r="AC30" s="516"/>
      <c r="AD30" s="516"/>
      <c r="AE30" s="516"/>
      <c r="AF30" s="516"/>
      <c r="AG30" s="517"/>
    </row>
    <row r="31" spans="1:35" ht="21" customHeight="1">
      <c r="A31" s="479"/>
      <c r="B31" s="512" t="str">
        <f>IF(選手名簿!H15="","",選手名簿!H15)</f>
        <v/>
      </c>
      <c r="C31" s="513"/>
      <c r="D31" s="513"/>
      <c r="E31" s="513"/>
      <c r="F31" s="513"/>
      <c r="G31" s="514"/>
      <c r="H31" s="510"/>
      <c r="I31" s="511"/>
      <c r="J31" s="510"/>
      <c r="K31" s="511"/>
      <c r="L31" s="491"/>
      <c r="M31" s="491"/>
      <c r="N31" s="491"/>
      <c r="O31" s="491"/>
      <c r="P31" s="494"/>
      <c r="Q31" s="494"/>
      <c r="R31" s="494"/>
      <c r="S31" s="495"/>
      <c r="T31" s="499"/>
      <c r="U31" s="500"/>
      <c r="V31" s="500"/>
      <c r="W31" s="501"/>
      <c r="X31" s="499"/>
      <c r="Y31" s="500"/>
      <c r="Z31" s="500"/>
      <c r="AA31" s="501"/>
      <c r="AB31" s="415"/>
      <c r="AC31" s="416"/>
      <c r="AD31" s="416"/>
      <c r="AE31" s="416"/>
      <c r="AF31" s="416"/>
      <c r="AG31" s="424"/>
    </row>
    <row r="32" spans="1:35" ht="10.5" customHeight="1">
      <c r="A32" s="479">
        <v>7</v>
      </c>
      <c r="B32" s="481"/>
      <c r="C32" s="482"/>
      <c r="D32" s="482"/>
      <c r="E32" s="482"/>
      <c r="F32" s="482"/>
      <c r="G32" s="483"/>
      <c r="H32" s="484"/>
      <c r="I32" s="398"/>
      <c r="J32" s="484"/>
      <c r="K32" s="398"/>
      <c r="L32" s="464"/>
      <c r="M32" s="464"/>
      <c r="N32" s="464"/>
      <c r="O32" s="464"/>
      <c r="P32" s="466"/>
      <c r="Q32" s="466"/>
      <c r="R32" s="466"/>
      <c r="S32" s="467"/>
      <c r="T32" s="470"/>
      <c r="U32" s="471"/>
      <c r="V32" s="471"/>
      <c r="W32" s="472"/>
      <c r="X32" s="470"/>
      <c r="Y32" s="471"/>
      <c r="Z32" s="471"/>
      <c r="AA32" s="472"/>
      <c r="AB32" s="515"/>
      <c r="AC32" s="516"/>
      <c r="AD32" s="516"/>
      <c r="AE32" s="516"/>
      <c r="AF32" s="516"/>
      <c r="AG32" s="517"/>
    </row>
    <row r="33" spans="1:33" ht="21" customHeight="1">
      <c r="A33" s="479"/>
      <c r="B33" s="512" t="str">
        <f>IF(選手名簿!H16="","",選手名簿!H16)</f>
        <v/>
      </c>
      <c r="C33" s="513"/>
      <c r="D33" s="513"/>
      <c r="E33" s="513"/>
      <c r="F33" s="513"/>
      <c r="G33" s="514"/>
      <c r="H33" s="510"/>
      <c r="I33" s="511"/>
      <c r="J33" s="510"/>
      <c r="K33" s="511"/>
      <c r="L33" s="491"/>
      <c r="M33" s="491"/>
      <c r="N33" s="491"/>
      <c r="O33" s="491"/>
      <c r="P33" s="494"/>
      <c r="Q33" s="494"/>
      <c r="R33" s="494"/>
      <c r="S33" s="495"/>
      <c r="T33" s="499"/>
      <c r="U33" s="500"/>
      <c r="V33" s="500"/>
      <c r="W33" s="501"/>
      <c r="X33" s="499"/>
      <c r="Y33" s="500"/>
      <c r="Z33" s="500"/>
      <c r="AA33" s="501"/>
      <c r="AB33" s="415"/>
      <c r="AC33" s="416"/>
      <c r="AD33" s="416"/>
      <c r="AE33" s="416"/>
      <c r="AF33" s="416"/>
      <c r="AG33" s="424"/>
    </row>
    <row r="34" spans="1:33" ht="10.5" customHeight="1">
      <c r="A34" s="479">
        <v>8</v>
      </c>
      <c r="B34" s="481"/>
      <c r="C34" s="482"/>
      <c r="D34" s="482"/>
      <c r="E34" s="482"/>
      <c r="F34" s="482"/>
      <c r="G34" s="483"/>
      <c r="H34" s="484"/>
      <c r="I34" s="398"/>
      <c r="J34" s="484"/>
      <c r="K34" s="398"/>
      <c r="L34" s="464"/>
      <c r="M34" s="464"/>
      <c r="N34" s="464"/>
      <c r="O34" s="464"/>
      <c r="P34" s="466"/>
      <c r="Q34" s="466"/>
      <c r="R34" s="466"/>
      <c r="S34" s="467"/>
      <c r="T34" s="470"/>
      <c r="U34" s="471"/>
      <c r="V34" s="471"/>
      <c r="W34" s="472"/>
      <c r="X34" s="470"/>
      <c r="Y34" s="471"/>
      <c r="Z34" s="471"/>
      <c r="AA34" s="472"/>
      <c r="AB34" s="515"/>
      <c r="AC34" s="516"/>
      <c r="AD34" s="516"/>
      <c r="AE34" s="516"/>
      <c r="AF34" s="516"/>
      <c r="AG34" s="517"/>
    </row>
    <row r="35" spans="1:33" ht="24" customHeight="1">
      <c r="A35" s="479"/>
      <c r="B35" s="512" t="str">
        <f>IF(選手名簿!H17="","",選手名簿!H17)</f>
        <v/>
      </c>
      <c r="C35" s="513"/>
      <c r="D35" s="513"/>
      <c r="E35" s="513"/>
      <c r="F35" s="513"/>
      <c r="G35" s="514"/>
      <c r="H35" s="510"/>
      <c r="I35" s="511"/>
      <c r="J35" s="510"/>
      <c r="K35" s="511"/>
      <c r="L35" s="491"/>
      <c r="M35" s="491"/>
      <c r="N35" s="491"/>
      <c r="O35" s="491"/>
      <c r="P35" s="494"/>
      <c r="Q35" s="494"/>
      <c r="R35" s="494"/>
      <c r="S35" s="495"/>
      <c r="T35" s="499"/>
      <c r="U35" s="500"/>
      <c r="V35" s="500"/>
      <c r="W35" s="501"/>
      <c r="X35" s="499"/>
      <c r="Y35" s="500"/>
      <c r="Z35" s="500"/>
      <c r="AA35" s="501"/>
      <c r="AB35" s="415"/>
      <c r="AC35" s="416"/>
      <c r="AD35" s="416"/>
      <c r="AE35" s="416"/>
      <c r="AF35" s="416"/>
      <c r="AG35" s="424"/>
    </row>
    <row r="36" spans="1:33" ht="15.75" customHeight="1">
      <c r="A36" s="479">
        <v>9</v>
      </c>
      <c r="B36" s="481"/>
      <c r="C36" s="482"/>
      <c r="D36" s="482"/>
      <c r="E36" s="482"/>
      <c r="F36" s="482"/>
      <c r="G36" s="483"/>
      <c r="H36" s="484"/>
      <c r="I36" s="398"/>
      <c r="J36" s="484"/>
      <c r="K36" s="398"/>
      <c r="L36" s="464"/>
      <c r="M36" s="464"/>
      <c r="N36" s="464"/>
      <c r="O36" s="464"/>
      <c r="P36" s="466"/>
      <c r="Q36" s="466"/>
      <c r="R36" s="466"/>
      <c r="S36" s="467"/>
      <c r="T36" s="470"/>
      <c r="U36" s="471"/>
      <c r="V36" s="471"/>
      <c r="W36" s="472"/>
      <c r="X36" s="470"/>
      <c r="Y36" s="471"/>
      <c r="Z36" s="471"/>
      <c r="AA36" s="472"/>
      <c r="AB36" s="515"/>
      <c r="AC36" s="516"/>
      <c r="AD36" s="516"/>
      <c r="AE36" s="516"/>
      <c r="AF36" s="516"/>
      <c r="AG36" s="517"/>
    </row>
    <row r="37" spans="1:33" ht="21" customHeight="1">
      <c r="A37" s="479"/>
      <c r="B37" s="519" t="str">
        <f>IF(選手名簿!H18="","",選手名簿!H18)</f>
        <v/>
      </c>
      <c r="C37" s="519"/>
      <c r="D37" s="519"/>
      <c r="E37" s="519"/>
      <c r="F37" s="519"/>
      <c r="G37" s="519"/>
      <c r="H37" s="510"/>
      <c r="I37" s="511"/>
      <c r="J37" s="510"/>
      <c r="K37" s="511"/>
      <c r="L37" s="491"/>
      <c r="M37" s="491"/>
      <c r="N37" s="491"/>
      <c r="O37" s="491"/>
      <c r="P37" s="494"/>
      <c r="Q37" s="494"/>
      <c r="R37" s="494"/>
      <c r="S37" s="495"/>
      <c r="T37" s="499"/>
      <c r="U37" s="500"/>
      <c r="V37" s="500"/>
      <c r="W37" s="501"/>
      <c r="X37" s="499"/>
      <c r="Y37" s="500"/>
      <c r="Z37" s="500"/>
      <c r="AA37" s="501"/>
      <c r="AB37" s="415"/>
      <c r="AC37" s="416"/>
      <c r="AD37" s="416"/>
      <c r="AE37" s="416"/>
      <c r="AF37" s="416"/>
      <c r="AG37" s="424"/>
    </row>
    <row r="38" spans="1:33" ht="10.5" customHeight="1">
      <c r="A38" s="479">
        <v>10</v>
      </c>
      <c r="B38" s="518"/>
      <c r="C38" s="518"/>
      <c r="D38" s="518"/>
      <c r="E38" s="518"/>
      <c r="F38" s="518"/>
      <c r="G38" s="518"/>
      <c r="H38" s="484"/>
      <c r="I38" s="398"/>
      <c r="J38" s="484"/>
      <c r="K38" s="398"/>
      <c r="L38" s="464"/>
      <c r="M38" s="464"/>
      <c r="N38" s="464"/>
      <c r="O38" s="464"/>
      <c r="P38" s="466"/>
      <c r="Q38" s="466"/>
      <c r="R38" s="466"/>
      <c r="S38" s="467"/>
      <c r="T38" s="470"/>
      <c r="U38" s="471"/>
      <c r="V38" s="471"/>
      <c r="W38" s="472"/>
      <c r="X38" s="470"/>
      <c r="Y38" s="471"/>
      <c r="Z38" s="471"/>
      <c r="AA38" s="472"/>
      <c r="AB38" s="515"/>
      <c r="AC38" s="516"/>
      <c r="AD38" s="516"/>
      <c r="AE38" s="516"/>
      <c r="AF38" s="516"/>
      <c r="AG38" s="517"/>
    </row>
    <row r="39" spans="1:33" ht="21" customHeight="1">
      <c r="A39" s="479"/>
      <c r="B39" s="519" t="str">
        <f>IF(選手名簿!H19="","",選手名簿!H19)</f>
        <v/>
      </c>
      <c r="C39" s="519"/>
      <c r="D39" s="519"/>
      <c r="E39" s="519"/>
      <c r="F39" s="519"/>
      <c r="G39" s="519"/>
      <c r="H39" s="510"/>
      <c r="I39" s="511"/>
      <c r="J39" s="510"/>
      <c r="K39" s="511"/>
      <c r="L39" s="491"/>
      <c r="M39" s="491"/>
      <c r="N39" s="491"/>
      <c r="O39" s="491"/>
      <c r="P39" s="494"/>
      <c r="Q39" s="494"/>
      <c r="R39" s="494"/>
      <c r="S39" s="495"/>
      <c r="T39" s="499"/>
      <c r="U39" s="500"/>
      <c r="V39" s="500"/>
      <c r="W39" s="501"/>
      <c r="X39" s="499"/>
      <c r="Y39" s="500"/>
      <c r="Z39" s="500"/>
      <c r="AA39" s="501"/>
      <c r="AB39" s="415"/>
      <c r="AC39" s="416"/>
      <c r="AD39" s="416"/>
      <c r="AE39" s="416"/>
      <c r="AF39" s="416"/>
      <c r="AG39" s="424"/>
    </row>
    <row r="40" spans="1:33" ht="10.5" customHeight="1">
      <c r="A40" s="479">
        <v>11</v>
      </c>
      <c r="B40" s="518"/>
      <c r="C40" s="518"/>
      <c r="D40" s="518"/>
      <c r="E40" s="518"/>
      <c r="F40" s="518"/>
      <c r="G40" s="518"/>
      <c r="H40" s="484"/>
      <c r="I40" s="398"/>
      <c r="J40" s="484"/>
      <c r="K40" s="398"/>
      <c r="L40" s="464"/>
      <c r="M40" s="464"/>
      <c r="N40" s="464"/>
      <c r="O40" s="464"/>
      <c r="P40" s="466"/>
      <c r="Q40" s="466"/>
      <c r="R40" s="466"/>
      <c r="S40" s="467"/>
      <c r="T40" s="470"/>
      <c r="U40" s="471"/>
      <c r="V40" s="471"/>
      <c r="W40" s="472"/>
      <c r="X40" s="470"/>
      <c r="Y40" s="471"/>
      <c r="Z40" s="471"/>
      <c r="AA40" s="472"/>
      <c r="AB40" s="515"/>
      <c r="AC40" s="516"/>
      <c r="AD40" s="516"/>
      <c r="AE40" s="516"/>
      <c r="AF40" s="516"/>
      <c r="AG40" s="517"/>
    </row>
    <row r="41" spans="1:33" ht="21" customHeight="1">
      <c r="A41" s="479"/>
      <c r="B41" s="519" t="str">
        <f>IF(選手名簿!H20="","",選手名簿!H20)</f>
        <v/>
      </c>
      <c r="C41" s="519"/>
      <c r="D41" s="519"/>
      <c r="E41" s="519"/>
      <c r="F41" s="519"/>
      <c r="G41" s="519"/>
      <c r="H41" s="510"/>
      <c r="I41" s="511"/>
      <c r="J41" s="510"/>
      <c r="K41" s="511"/>
      <c r="L41" s="491"/>
      <c r="M41" s="491"/>
      <c r="N41" s="491"/>
      <c r="O41" s="491"/>
      <c r="P41" s="494"/>
      <c r="Q41" s="494"/>
      <c r="R41" s="494"/>
      <c r="S41" s="495"/>
      <c r="T41" s="499"/>
      <c r="U41" s="500"/>
      <c r="V41" s="500"/>
      <c r="W41" s="501"/>
      <c r="X41" s="499"/>
      <c r="Y41" s="500"/>
      <c r="Z41" s="500"/>
      <c r="AA41" s="501"/>
      <c r="AB41" s="415"/>
      <c r="AC41" s="416"/>
      <c r="AD41" s="416"/>
      <c r="AE41" s="416"/>
      <c r="AF41" s="416"/>
      <c r="AG41" s="424"/>
    </row>
    <row r="42" spans="1:33" ht="15.75" customHeight="1">
      <c r="A42" s="479">
        <v>12</v>
      </c>
      <c r="B42" s="518"/>
      <c r="C42" s="518"/>
      <c r="D42" s="518"/>
      <c r="E42" s="518"/>
      <c r="F42" s="518"/>
      <c r="G42" s="518"/>
      <c r="H42" s="484"/>
      <c r="I42" s="398"/>
      <c r="J42" s="484"/>
      <c r="K42" s="398"/>
      <c r="L42" s="464"/>
      <c r="M42" s="464"/>
      <c r="N42" s="464"/>
      <c r="O42" s="464"/>
      <c r="P42" s="466"/>
      <c r="Q42" s="466"/>
      <c r="R42" s="466"/>
      <c r="S42" s="467"/>
      <c r="T42" s="470"/>
      <c r="U42" s="471"/>
      <c r="V42" s="471"/>
      <c r="W42" s="472"/>
      <c r="X42" s="470"/>
      <c r="Y42" s="471"/>
      <c r="Z42" s="471"/>
      <c r="AA42" s="472"/>
      <c r="AB42" s="515"/>
      <c r="AC42" s="516"/>
      <c r="AD42" s="516"/>
      <c r="AE42" s="516"/>
      <c r="AF42" s="516"/>
      <c r="AG42" s="517"/>
    </row>
    <row r="43" spans="1:33" ht="21" customHeight="1">
      <c r="A43" s="479"/>
      <c r="B43" s="519" t="str">
        <f>IF(選手名簿!H21="","",選手名簿!H21)</f>
        <v/>
      </c>
      <c r="C43" s="519"/>
      <c r="D43" s="519"/>
      <c r="E43" s="519"/>
      <c r="F43" s="519"/>
      <c r="G43" s="519"/>
      <c r="H43" s="510"/>
      <c r="I43" s="511"/>
      <c r="J43" s="510"/>
      <c r="K43" s="511"/>
      <c r="L43" s="491"/>
      <c r="M43" s="491"/>
      <c r="N43" s="491"/>
      <c r="O43" s="491"/>
      <c r="P43" s="494"/>
      <c r="Q43" s="494"/>
      <c r="R43" s="494"/>
      <c r="S43" s="495"/>
      <c r="T43" s="499"/>
      <c r="U43" s="500"/>
      <c r="V43" s="500"/>
      <c r="W43" s="501"/>
      <c r="X43" s="499"/>
      <c r="Y43" s="500"/>
      <c r="Z43" s="500"/>
      <c r="AA43" s="501"/>
      <c r="AB43" s="415"/>
      <c r="AC43" s="416"/>
      <c r="AD43" s="416"/>
      <c r="AE43" s="416"/>
      <c r="AF43" s="416"/>
      <c r="AG43" s="424"/>
    </row>
    <row r="44" spans="1:33" ht="10.5" customHeight="1">
      <c r="A44" s="479">
        <v>13</v>
      </c>
      <c r="B44" s="518"/>
      <c r="C44" s="518"/>
      <c r="D44" s="518"/>
      <c r="E44" s="518"/>
      <c r="F44" s="518"/>
      <c r="G44" s="518"/>
      <c r="H44" s="484"/>
      <c r="I44" s="398"/>
      <c r="J44" s="484"/>
      <c r="K44" s="398"/>
      <c r="L44" s="464"/>
      <c r="M44" s="464"/>
      <c r="N44" s="464"/>
      <c r="O44" s="464"/>
      <c r="P44" s="466"/>
      <c r="Q44" s="466"/>
      <c r="R44" s="466"/>
      <c r="S44" s="467"/>
      <c r="T44" s="470"/>
      <c r="U44" s="471"/>
      <c r="V44" s="471"/>
      <c r="W44" s="472"/>
      <c r="X44" s="470"/>
      <c r="Y44" s="471"/>
      <c r="Z44" s="471"/>
      <c r="AA44" s="472"/>
      <c r="AB44" s="515"/>
      <c r="AC44" s="516"/>
      <c r="AD44" s="516"/>
      <c r="AE44" s="516"/>
      <c r="AF44" s="516"/>
      <c r="AG44" s="517"/>
    </row>
    <row r="45" spans="1:33" ht="21" customHeight="1">
      <c r="A45" s="479"/>
      <c r="B45" s="519" t="str">
        <f>IF(選手名簿!H22="","",選手名簿!H22)</f>
        <v/>
      </c>
      <c r="C45" s="519"/>
      <c r="D45" s="519"/>
      <c r="E45" s="519"/>
      <c r="F45" s="519"/>
      <c r="G45" s="519"/>
      <c r="H45" s="510"/>
      <c r="I45" s="511"/>
      <c r="J45" s="510"/>
      <c r="K45" s="511"/>
      <c r="L45" s="491"/>
      <c r="M45" s="491"/>
      <c r="N45" s="491"/>
      <c r="O45" s="491"/>
      <c r="P45" s="494"/>
      <c r="Q45" s="494"/>
      <c r="R45" s="494"/>
      <c r="S45" s="495"/>
      <c r="T45" s="499"/>
      <c r="U45" s="500"/>
      <c r="V45" s="500"/>
      <c r="W45" s="501"/>
      <c r="X45" s="499"/>
      <c r="Y45" s="500"/>
      <c r="Z45" s="500"/>
      <c r="AA45" s="501"/>
      <c r="AB45" s="415"/>
      <c r="AC45" s="416"/>
      <c r="AD45" s="416"/>
      <c r="AE45" s="416"/>
      <c r="AF45" s="416"/>
      <c r="AG45" s="424"/>
    </row>
    <row r="46" spans="1:33" ht="10.5" customHeight="1">
      <c r="A46" s="479">
        <v>14</v>
      </c>
      <c r="B46" s="518"/>
      <c r="C46" s="518"/>
      <c r="D46" s="518"/>
      <c r="E46" s="518"/>
      <c r="F46" s="518"/>
      <c r="G46" s="518"/>
      <c r="H46" s="484"/>
      <c r="I46" s="398"/>
      <c r="J46" s="484"/>
      <c r="K46" s="398"/>
      <c r="L46" s="464"/>
      <c r="M46" s="464"/>
      <c r="N46" s="464"/>
      <c r="O46" s="464"/>
      <c r="P46" s="466"/>
      <c r="Q46" s="466"/>
      <c r="R46" s="466"/>
      <c r="S46" s="467"/>
      <c r="T46" s="470"/>
      <c r="U46" s="471"/>
      <c r="V46" s="471"/>
      <c r="W46" s="472"/>
      <c r="X46" s="470"/>
      <c r="Y46" s="471"/>
      <c r="Z46" s="471"/>
      <c r="AA46" s="472"/>
      <c r="AB46" s="515"/>
      <c r="AC46" s="516"/>
      <c r="AD46" s="516"/>
      <c r="AE46" s="516"/>
      <c r="AF46" s="516"/>
      <c r="AG46" s="517"/>
    </row>
    <row r="47" spans="1:33" ht="21" customHeight="1">
      <c r="A47" s="479"/>
      <c r="B47" s="519" t="str">
        <f>IF(選手名簿!H23="","",選手名簿!H23)</f>
        <v/>
      </c>
      <c r="C47" s="519"/>
      <c r="D47" s="519"/>
      <c r="E47" s="519"/>
      <c r="F47" s="519"/>
      <c r="G47" s="519"/>
      <c r="H47" s="510"/>
      <c r="I47" s="511"/>
      <c r="J47" s="510"/>
      <c r="K47" s="511"/>
      <c r="L47" s="491"/>
      <c r="M47" s="491"/>
      <c r="N47" s="491"/>
      <c r="O47" s="491"/>
      <c r="P47" s="494"/>
      <c r="Q47" s="494"/>
      <c r="R47" s="494"/>
      <c r="S47" s="495"/>
      <c r="T47" s="499"/>
      <c r="U47" s="500"/>
      <c r="V47" s="500"/>
      <c r="W47" s="501"/>
      <c r="X47" s="499"/>
      <c r="Y47" s="500"/>
      <c r="Z47" s="500"/>
      <c r="AA47" s="501"/>
      <c r="AB47" s="415"/>
      <c r="AC47" s="416"/>
      <c r="AD47" s="416"/>
      <c r="AE47" s="416"/>
      <c r="AF47" s="416"/>
      <c r="AG47" s="424"/>
    </row>
    <row r="48" spans="1:33" ht="10.5" customHeight="1">
      <c r="A48" s="479">
        <v>15</v>
      </c>
      <c r="B48" s="518"/>
      <c r="C48" s="518"/>
      <c r="D48" s="518"/>
      <c r="E48" s="518"/>
      <c r="F48" s="518"/>
      <c r="G48" s="518"/>
      <c r="H48" s="484"/>
      <c r="I48" s="398"/>
      <c r="J48" s="484"/>
      <c r="K48" s="398"/>
      <c r="L48" s="464"/>
      <c r="M48" s="464"/>
      <c r="N48" s="464"/>
      <c r="O48" s="464"/>
      <c r="P48" s="466"/>
      <c r="Q48" s="466"/>
      <c r="R48" s="466"/>
      <c r="S48" s="467"/>
      <c r="T48" s="470"/>
      <c r="U48" s="471"/>
      <c r="V48" s="471"/>
      <c r="W48" s="472"/>
      <c r="X48" s="470"/>
      <c r="Y48" s="471"/>
      <c r="Z48" s="471"/>
      <c r="AA48" s="472"/>
      <c r="AB48" s="515"/>
      <c r="AC48" s="516"/>
      <c r="AD48" s="516"/>
      <c r="AE48" s="516"/>
      <c r="AF48" s="516"/>
      <c r="AG48" s="517"/>
    </row>
    <row r="49" spans="1:33" ht="21" customHeight="1">
      <c r="A49" s="479"/>
      <c r="B49" s="519" t="str">
        <f>IF(選手名簿!H24="","",選手名簿!H24)</f>
        <v/>
      </c>
      <c r="C49" s="519"/>
      <c r="D49" s="519"/>
      <c r="E49" s="519"/>
      <c r="F49" s="519"/>
      <c r="G49" s="519"/>
      <c r="H49" s="510"/>
      <c r="I49" s="511"/>
      <c r="J49" s="510"/>
      <c r="K49" s="511"/>
      <c r="L49" s="491"/>
      <c r="M49" s="491"/>
      <c r="N49" s="491"/>
      <c r="O49" s="491"/>
      <c r="P49" s="494"/>
      <c r="Q49" s="494"/>
      <c r="R49" s="494"/>
      <c r="S49" s="495"/>
      <c r="T49" s="499"/>
      <c r="U49" s="500"/>
      <c r="V49" s="500"/>
      <c r="W49" s="501"/>
      <c r="X49" s="499"/>
      <c r="Y49" s="500"/>
      <c r="Z49" s="500"/>
      <c r="AA49" s="501"/>
      <c r="AB49" s="415"/>
      <c r="AC49" s="416"/>
      <c r="AD49" s="416"/>
      <c r="AE49" s="416"/>
      <c r="AF49" s="416"/>
      <c r="AG49" s="424"/>
    </row>
    <row r="50" spans="1:33" ht="10.5" customHeight="1">
      <c r="A50" s="479">
        <v>16</v>
      </c>
      <c r="B50" s="518"/>
      <c r="C50" s="518"/>
      <c r="D50" s="518"/>
      <c r="E50" s="518"/>
      <c r="F50" s="518"/>
      <c r="G50" s="518"/>
      <c r="H50" s="484"/>
      <c r="I50" s="398"/>
      <c r="J50" s="484"/>
      <c r="K50" s="398"/>
      <c r="L50" s="464"/>
      <c r="M50" s="464"/>
      <c r="N50" s="464"/>
      <c r="O50" s="464"/>
      <c r="P50" s="466"/>
      <c r="Q50" s="466"/>
      <c r="R50" s="466"/>
      <c r="S50" s="467"/>
      <c r="T50" s="470"/>
      <c r="U50" s="471"/>
      <c r="V50" s="471"/>
      <c r="W50" s="472"/>
      <c r="X50" s="470"/>
      <c r="Y50" s="471"/>
      <c r="Z50" s="471"/>
      <c r="AA50" s="472"/>
      <c r="AB50" s="515"/>
      <c r="AC50" s="516"/>
      <c r="AD50" s="516"/>
      <c r="AE50" s="516"/>
      <c r="AF50" s="516"/>
      <c r="AG50" s="517"/>
    </row>
    <row r="51" spans="1:33" ht="21" customHeight="1">
      <c r="A51" s="479"/>
      <c r="B51" s="519" t="str">
        <f>IF(選手名簿!H25="","",選手名簿!H25)</f>
        <v/>
      </c>
      <c r="C51" s="519"/>
      <c r="D51" s="519"/>
      <c r="E51" s="519"/>
      <c r="F51" s="519"/>
      <c r="G51" s="519"/>
      <c r="H51" s="510"/>
      <c r="I51" s="511"/>
      <c r="J51" s="510"/>
      <c r="K51" s="511"/>
      <c r="L51" s="491"/>
      <c r="M51" s="491"/>
      <c r="N51" s="491"/>
      <c r="O51" s="491"/>
      <c r="P51" s="494"/>
      <c r="Q51" s="494"/>
      <c r="R51" s="494"/>
      <c r="S51" s="495"/>
      <c r="T51" s="499"/>
      <c r="U51" s="500"/>
      <c r="V51" s="500"/>
      <c r="W51" s="501"/>
      <c r="X51" s="499"/>
      <c r="Y51" s="500"/>
      <c r="Z51" s="500"/>
      <c r="AA51" s="501"/>
      <c r="AB51" s="415"/>
      <c r="AC51" s="416"/>
      <c r="AD51" s="416"/>
      <c r="AE51" s="416"/>
      <c r="AF51" s="416"/>
      <c r="AG51" s="424"/>
    </row>
    <row r="52" spans="1:33" ht="10.5" customHeight="1">
      <c r="A52" s="479">
        <v>17</v>
      </c>
      <c r="B52" s="518"/>
      <c r="C52" s="518"/>
      <c r="D52" s="518"/>
      <c r="E52" s="518"/>
      <c r="F52" s="518"/>
      <c r="G52" s="518"/>
      <c r="H52" s="484"/>
      <c r="I52" s="398"/>
      <c r="J52" s="484"/>
      <c r="K52" s="398"/>
      <c r="L52" s="464"/>
      <c r="M52" s="464"/>
      <c r="N52" s="464"/>
      <c r="O52" s="464"/>
      <c r="P52" s="466"/>
      <c r="Q52" s="466"/>
      <c r="R52" s="466"/>
      <c r="S52" s="467"/>
      <c r="T52" s="470"/>
      <c r="U52" s="471"/>
      <c r="V52" s="471"/>
      <c r="W52" s="472"/>
      <c r="X52" s="470"/>
      <c r="Y52" s="471"/>
      <c r="Z52" s="471"/>
      <c r="AA52" s="472"/>
      <c r="AB52" s="515"/>
      <c r="AC52" s="516"/>
      <c r="AD52" s="516"/>
      <c r="AE52" s="516"/>
      <c r="AF52" s="516"/>
      <c r="AG52" s="517"/>
    </row>
    <row r="53" spans="1:33" ht="21" customHeight="1">
      <c r="A53" s="479"/>
      <c r="B53" s="519" t="str">
        <f>IF(選手名簿!H26="","",選手名簿!H26)</f>
        <v/>
      </c>
      <c r="C53" s="519"/>
      <c r="D53" s="519"/>
      <c r="E53" s="519"/>
      <c r="F53" s="519"/>
      <c r="G53" s="519"/>
      <c r="H53" s="509"/>
      <c r="I53" s="420"/>
      <c r="J53" s="509"/>
      <c r="K53" s="420"/>
      <c r="L53" s="491"/>
      <c r="M53" s="491"/>
      <c r="N53" s="491"/>
      <c r="O53" s="491"/>
      <c r="P53" s="494"/>
      <c r="Q53" s="494"/>
      <c r="R53" s="494"/>
      <c r="S53" s="495"/>
      <c r="T53" s="520"/>
      <c r="U53" s="521"/>
      <c r="V53" s="521"/>
      <c r="W53" s="522"/>
      <c r="X53" s="520"/>
      <c r="Y53" s="521"/>
      <c r="Z53" s="521"/>
      <c r="AA53" s="522"/>
      <c r="AB53" s="523"/>
      <c r="AC53" s="412"/>
      <c r="AD53" s="412"/>
      <c r="AE53" s="412"/>
      <c r="AF53" s="412"/>
      <c r="AG53" s="524"/>
    </row>
    <row r="54" spans="1:33" ht="10.5" customHeight="1">
      <c r="A54" s="479">
        <v>18</v>
      </c>
      <c r="B54" s="518"/>
      <c r="C54" s="518"/>
      <c r="D54" s="518"/>
      <c r="E54" s="518"/>
      <c r="F54" s="518"/>
      <c r="G54" s="518"/>
      <c r="H54" s="484"/>
      <c r="I54" s="398"/>
      <c r="J54" s="484"/>
      <c r="K54" s="398"/>
      <c r="L54" s="464"/>
      <c r="M54" s="464"/>
      <c r="N54" s="464"/>
      <c r="O54" s="464"/>
      <c r="P54" s="466"/>
      <c r="Q54" s="466"/>
      <c r="R54" s="466"/>
      <c r="S54" s="467"/>
      <c r="T54" s="470"/>
      <c r="U54" s="471"/>
      <c r="V54" s="471"/>
      <c r="W54" s="472"/>
      <c r="X54" s="470"/>
      <c r="Y54" s="471"/>
      <c r="Z54" s="471"/>
      <c r="AA54" s="472"/>
      <c r="AB54" s="515"/>
      <c r="AC54" s="516"/>
      <c r="AD54" s="516"/>
      <c r="AE54" s="516"/>
      <c r="AF54" s="516"/>
      <c r="AG54" s="517"/>
    </row>
    <row r="55" spans="1:33" ht="21" customHeight="1">
      <c r="A55" s="479"/>
      <c r="B55" s="519" t="str">
        <f>IF(選手名簿!H27="","",選手名簿!H27)</f>
        <v/>
      </c>
      <c r="C55" s="519"/>
      <c r="D55" s="519"/>
      <c r="E55" s="519"/>
      <c r="F55" s="519"/>
      <c r="G55" s="519"/>
      <c r="H55" s="510"/>
      <c r="I55" s="511"/>
      <c r="J55" s="510"/>
      <c r="K55" s="511"/>
      <c r="L55" s="491"/>
      <c r="M55" s="491"/>
      <c r="N55" s="491"/>
      <c r="O55" s="491"/>
      <c r="P55" s="494"/>
      <c r="Q55" s="494"/>
      <c r="R55" s="494"/>
      <c r="S55" s="495"/>
      <c r="T55" s="499"/>
      <c r="U55" s="500"/>
      <c r="V55" s="500"/>
      <c r="W55" s="501"/>
      <c r="X55" s="499"/>
      <c r="Y55" s="500"/>
      <c r="Z55" s="500"/>
      <c r="AA55" s="501"/>
      <c r="AB55" s="415"/>
      <c r="AC55" s="416"/>
      <c r="AD55" s="416"/>
      <c r="AE55" s="416"/>
      <c r="AF55" s="416"/>
      <c r="AG55" s="424"/>
    </row>
    <row r="56" spans="1:33" ht="10.5" customHeight="1">
      <c r="A56" s="479">
        <v>19</v>
      </c>
      <c r="B56" s="525"/>
      <c r="C56" s="525"/>
      <c r="D56" s="525"/>
      <c r="E56" s="525"/>
      <c r="F56" s="525"/>
      <c r="G56" s="525"/>
      <c r="H56" s="509"/>
      <c r="I56" s="420"/>
      <c r="J56" s="509"/>
      <c r="K56" s="420"/>
      <c r="L56" s="464"/>
      <c r="M56" s="464"/>
      <c r="N56" s="464"/>
      <c r="O56" s="464"/>
      <c r="P56" s="466"/>
      <c r="Q56" s="466"/>
      <c r="R56" s="466"/>
      <c r="S56" s="467"/>
      <c r="T56" s="520"/>
      <c r="U56" s="521"/>
      <c r="V56" s="521"/>
      <c r="W56" s="522"/>
      <c r="X56" s="520"/>
      <c r="Y56" s="521"/>
      <c r="Z56" s="521"/>
      <c r="AA56" s="522"/>
      <c r="AB56" s="523"/>
      <c r="AC56" s="412"/>
      <c r="AD56" s="412"/>
      <c r="AE56" s="412"/>
      <c r="AF56" s="412"/>
      <c r="AG56" s="524"/>
    </row>
    <row r="57" spans="1:33" ht="21" customHeight="1">
      <c r="A57" s="479"/>
      <c r="B57" s="519" t="str">
        <f>IF(選手名簿!H28="","",選手名簿!H28)</f>
        <v/>
      </c>
      <c r="C57" s="519"/>
      <c r="D57" s="519"/>
      <c r="E57" s="519"/>
      <c r="F57" s="519"/>
      <c r="G57" s="519"/>
      <c r="H57" s="509"/>
      <c r="I57" s="420"/>
      <c r="J57" s="509"/>
      <c r="K57" s="420"/>
      <c r="L57" s="491"/>
      <c r="M57" s="491"/>
      <c r="N57" s="491"/>
      <c r="O57" s="491"/>
      <c r="P57" s="494"/>
      <c r="Q57" s="494"/>
      <c r="R57" s="494"/>
      <c r="S57" s="495"/>
      <c r="T57" s="520"/>
      <c r="U57" s="521"/>
      <c r="V57" s="521"/>
      <c r="W57" s="522"/>
      <c r="X57" s="520"/>
      <c r="Y57" s="521"/>
      <c r="Z57" s="521"/>
      <c r="AA57" s="522"/>
      <c r="AB57" s="523"/>
      <c r="AC57" s="412"/>
      <c r="AD57" s="412"/>
      <c r="AE57" s="412"/>
      <c r="AF57" s="412"/>
      <c r="AG57" s="524"/>
    </row>
    <row r="58" spans="1:33" ht="10.5" customHeight="1">
      <c r="A58" s="479">
        <v>20</v>
      </c>
      <c r="B58" s="518"/>
      <c r="C58" s="518"/>
      <c r="D58" s="518"/>
      <c r="E58" s="518"/>
      <c r="F58" s="518"/>
      <c r="G58" s="518"/>
      <c r="H58" s="484"/>
      <c r="I58" s="398"/>
      <c r="J58" s="484"/>
      <c r="K58" s="398"/>
      <c r="L58" s="462"/>
      <c r="M58" s="462"/>
      <c r="N58" s="462"/>
      <c r="O58" s="462"/>
      <c r="P58" s="462"/>
      <c r="Q58" s="466"/>
      <c r="R58" s="466"/>
      <c r="S58" s="467"/>
      <c r="T58" s="470"/>
      <c r="U58" s="471"/>
      <c r="V58" s="471"/>
      <c r="W58" s="472"/>
      <c r="X58" s="470"/>
      <c r="Y58" s="471"/>
      <c r="Z58" s="471"/>
      <c r="AA58" s="472"/>
      <c r="AB58" s="515"/>
      <c r="AC58" s="516"/>
      <c r="AD58" s="516"/>
      <c r="AE58" s="516"/>
      <c r="AF58" s="516"/>
      <c r="AG58" s="517"/>
    </row>
    <row r="59" spans="1:33" ht="21" customHeight="1" thickBot="1">
      <c r="A59" s="555"/>
      <c r="B59" s="557" t="str">
        <f>IF(選手名簿!H29="","",選手名簿!H29)</f>
        <v/>
      </c>
      <c r="C59" s="557"/>
      <c r="D59" s="557"/>
      <c r="E59" s="557"/>
      <c r="F59" s="557"/>
      <c r="G59" s="557"/>
      <c r="H59" s="556"/>
      <c r="I59" s="450"/>
      <c r="J59" s="556"/>
      <c r="K59" s="450"/>
      <c r="L59" s="546"/>
      <c r="M59" s="546"/>
      <c r="N59" s="546"/>
      <c r="O59" s="546"/>
      <c r="P59" s="546"/>
      <c r="Q59" s="547"/>
      <c r="R59" s="547"/>
      <c r="S59" s="548"/>
      <c r="T59" s="549"/>
      <c r="U59" s="550"/>
      <c r="V59" s="550"/>
      <c r="W59" s="551"/>
      <c r="X59" s="549"/>
      <c r="Y59" s="550"/>
      <c r="Z59" s="550"/>
      <c r="AA59" s="551"/>
      <c r="AB59" s="552"/>
      <c r="AC59" s="553"/>
      <c r="AD59" s="553"/>
      <c r="AE59" s="553"/>
      <c r="AF59" s="553"/>
      <c r="AG59" s="554"/>
    </row>
    <row r="60" spans="1:33" ht="6" customHeight="1" thickBot="1"/>
    <row r="61" spans="1:33">
      <c r="A61" s="526" t="s">
        <v>215</v>
      </c>
      <c r="B61" s="527"/>
      <c r="C61" s="528"/>
      <c r="D61" s="531"/>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32"/>
    </row>
    <row r="62" spans="1:33">
      <c r="A62" s="418"/>
      <c r="B62" s="419"/>
      <c r="C62" s="529"/>
      <c r="D62" s="533"/>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534"/>
    </row>
    <row r="63" spans="1:33" ht="16.5" thickBot="1">
      <c r="A63" s="448"/>
      <c r="B63" s="449"/>
      <c r="C63" s="530"/>
      <c r="D63" s="535"/>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536"/>
    </row>
    <row r="64" spans="1:33">
      <c r="A64" s="141" t="s">
        <v>216</v>
      </c>
      <c r="B64" s="142"/>
      <c r="C64" s="142"/>
    </row>
    <row r="65" spans="1:1" ht="18" customHeight="1">
      <c r="A65" s="138" t="s">
        <v>217</v>
      </c>
    </row>
  </sheetData>
  <mergeCells count="313">
    <mergeCell ref="A61:C63"/>
    <mergeCell ref="D61:AG63"/>
    <mergeCell ref="N58:N59"/>
    <mergeCell ref="O58:O59"/>
    <mergeCell ref="P58:S59"/>
    <mergeCell ref="T58:W59"/>
    <mergeCell ref="X58:AA59"/>
    <mergeCell ref="AB58:AG59"/>
    <mergeCell ref="A58:A59"/>
    <mergeCell ref="B58:G58"/>
    <mergeCell ref="H58:I59"/>
    <mergeCell ref="J58:K59"/>
    <mergeCell ref="L58:L59"/>
    <mergeCell ref="M58:M59"/>
    <mergeCell ref="B59:G59"/>
    <mergeCell ref="N56:N57"/>
    <mergeCell ref="O56:O57"/>
    <mergeCell ref="P56:S57"/>
    <mergeCell ref="T56:W57"/>
    <mergeCell ref="X56:AA57"/>
    <mergeCell ref="AB56:AG57"/>
    <mergeCell ref="A56:A57"/>
    <mergeCell ref="B56:G56"/>
    <mergeCell ref="H56:I57"/>
    <mergeCell ref="J56:K57"/>
    <mergeCell ref="L56:L57"/>
    <mergeCell ref="M56:M57"/>
    <mergeCell ref="B57:G57"/>
    <mergeCell ref="N54:N55"/>
    <mergeCell ref="O54:O55"/>
    <mergeCell ref="P54:S55"/>
    <mergeCell ref="T54:W55"/>
    <mergeCell ref="X54:AA55"/>
    <mergeCell ref="AB54:AG55"/>
    <mergeCell ref="A54:A55"/>
    <mergeCell ref="B54:G54"/>
    <mergeCell ref="H54:I55"/>
    <mergeCell ref="J54:K55"/>
    <mergeCell ref="L54:L55"/>
    <mergeCell ref="M54:M55"/>
    <mergeCell ref="B55:G55"/>
    <mergeCell ref="N52:N53"/>
    <mergeCell ref="O52:O53"/>
    <mergeCell ref="P52:S53"/>
    <mergeCell ref="T52:W53"/>
    <mergeCell ref="X52:AA53"/>
    <mergeCell ref="AB52:AG53"/>
    <mergeCell ref="A52:A53"/>
    <mergeCell ref="B52:G52"/>
    <mergeCell ref="H52:I53"/>
    <mergeCell ref="J52:K53"/>
    <mergeCell ref="L52:L53"/>
    <mergeCell ref="M52:M53"/>
    <mergeCell ref="B53:G53"/>
    <mergeCell ref="N50:N51"/>
    <mergeCell ref="O50:O51"/>
    <mergeCell ref="P50:S51"/>
    <mergeCell ref="T50:W51"/>
    <mergeCell ref="X50:AA51"/>
    <mergeCell ref="AB50:AG51"/>
    <mergeCell ref="A50:A51"/>
    <mergeCell ref="B50:G50"/>
    <mergeCell ref="H50:I51"/>
    <mergeCell ref="J50:K51"/>
    <mergeCell ref="L50:L51"/>
    <mergeCell ref="M50:M51"/>
    <mergeCell ref="B51:G51"/>
    <mergeCell ref="N48:N49"/>
    <mergeCell ref="O48:O49"/>
    <mergeCell ref="P48:S49"/>
    <mergeCell ref="T48:W49"/>
    <mergeCell ref="X48:AA49"/>
    <mergeCell ref="AB48:AG49"/>
    <mergeCell ref="A48:A49"/>
    <mergeCell ref="B48:G48"/>
    <mergeCell ref="H48:I49"/>
    <mergeCell ref="J48:K49"/>
    <mergeCell ref="L48:L49"/>
    <mergeCell ref="M48:M49"/>
    <mergeCell ref="B49:G49"/>
    <mergeCell ref="N46:N47"/>
    <mergeCell ref="O46:O47"/>
    <mergeCell ref="P46:S47"/>
    <mergeCell ref="T46:W47"/>
    <mergeCell ref="X46:AA47"/>
    <mergeCell ref="AB46:AG47"/>
    <mergeCell ref="A46:A47"/>
    <mergeCell ref="B46:G46"/>
    <mergeCell ref="H46:I47"/>
    <mergeCell ref="J46:K47"/>
    <mergeCell ref="L46:L47"/>
    <mergeCell ref="M46:M47"/>
    <mergeCell ref="B47:G47"/>
    <mergeCell ref="N44:N45"/>
    <mergeCell ref="O44:O45"/>
    <mergeCell ref="P44:S45"/>
    <mergeCell ref="T44:W45"/>
    <mergeCell ref="X44:AA45"/>
    <mergeCell ref="AB44:AG45"/>
    <mergeCell ref="A44:A45"/>
    <mergeCell ref="B44:G44"/>
    <mergeCell ref="H44:I45"/>
    <mergeCell ref="J44:K45"/>
    <mergeCell ref="L44:L45"/>
    <mergeCell ref="M44:M45"/>
    <mergeCell ref="B45:G45"/>
    <mergeCell ref="N42:N43"/>
    <mergeCell ref="O42:O43"/>
    <mergeCell ref="P42:S43"/>
    <mergeCell ref="T42:W43"/>
    <mergeCell ref="X42:AA43"/>
    <mergeCell ref="AB42:AG43"/>
    <mergeCell ref="A42:A43"/>
    <mergeCell ref="B42:G42"/>
    <mergeCell ref="H42:I43"/>
    <mergeCell ref="J42:K43"/>
    <mergeCell ref="L42:L43"/>
    <mergeCell ref="M42:M43"/>
    <mergeCell ref="B43:G43"/>
    <mergeCell ref="N40:N41"/>
    <mergeCell ref="O40:O41"/>
    <mergeCell ref="P40:S41"/>
    <mergeCell ref="T40:W41"/>
    <mergeCell ref="X40:AA41"/>
    <mergeCell ref="AB40:AG41"/>
    <mergeCell ref="A40:A41"/>
    <mergeCell ref="B40:G40"/>
    <mergeCell ref="H40:I41"/>
    <mergeCell ref="J40:K41"/>
    <mergeCell ref="L40:L41"/>
    <mergeCell ref="M40:M41"/>
    <mergeCell ref="B41:G41"/>
    <mergeCell ref="N38:N39"/>
    <mergeCell ref="O38:O39"/>
    <mergeCell ref="P38:S39"/>
    <mergeCell ref="T38:W39"/>
    <mergeCell ref="X38:AA39"/>
    <mergeCell ref="AB38:AG39"/>
    <mergeCell ref="A38:A39"/>
    <mergeCell ref="B38:G38"/>
    <mergeCell ref="H38:I39"/>
    <mergeCell ref="J38:K39"/>
    <mergeCell ref="L38:L39"/>
    <mergeCell ref="M38:M39"/>
    <mergeCell ref="B39:G39"/>
    <mergeCell ref="N36:N37"/>
    <mergeCell ref="O36:O37"/>
    <mergeCell ref="P36:S37"/>
    <mergeCell ref="T36:W37"/>
    <mergeCell ref="X36:AA37"/>
    <mergeCell ref="AB36:AG37"/>
    <mergeCell ref="A36:A37"/>
    <mergeCell ref="B36:G36"/>
    <mergeCell ref="H36:I37"/>
    <mergeCell ref="J36:K37"/>
    <mergeCell ref="L36:L37"/>
    <mergeCell ref="M36:M37"/>
    <mergeCell ref="B37:G37"/>
    <mergeCell ref="N34:N35"/>
    <mergeCell ref="O34:O35"/>
    <mergeCell ref="P34:S35"/>
    <mergeCell ref="T34:W35"/>
    <mergeCell ref="X34:AA35"/>
    <mergeCell ref="AB34:AG35"/>
    <mergeCell ref="A34:A35"/>
    <mergeCell ref="B34:G34"/>
    <mergeCell ref="H34:I35"/>
    <mergeCell ref="J34:K35"/>
    <mergeCell ref="L34:L35"/>
    <mergeCell ref="M34:M35"/>
    <mergeCell ref="B35:G35"/>
    <mergeCell ref="N32:N33"/>
    <mergeCell ref="O32:O33"/>
    <mergeCell ref="P32:S33"/>
    <mergeCell ref="T32:W33"/>
    <mergeCell ref="X32:AA33"/>
    <mergeCell ref="AB32:AG33"/>
    <mergeCell ref="A32:A33"/>
    <mergeCell ref="B32:G32"/>
    <mergeCell ref="H32:I33"/>
    <mergeCell ref="J32:K33"/>
    <mergeCell ref="L32:L33"/>
    <mergeCell ref="M32:M33"/>
    <mergeCell ref="B33:G33"/>
    <mergeCell ref="N30:N31"/>
    <mergeCell ref="O30:O31"/>
    <mergeCell ref="P30:S31"/>
    <mergeCell ref="T30:W31"/>
    <mergeCell ref="X30:AA31"/>
    <mergeCell ref="AB30:AG31"/>
    <mergeCell ref="A30:A31"/>
    <mergeCell ref="B30:G30"/>
    <mergeCell ref="H30:I31"/>
    <mergeCell ref="J30:K31"/>
    <mergeCell ref="L30:L31"/>
    <mergeCell ref="M30:M31"/>
    <mergeCell ref="B31:G31"/>
    <mergeCell ref="N28:N29"/>
    <mergeCell ref="O28:O29"/>
    <mergeCell ref="P28:S29"/>
    <mergeCell ref="T28:W29"/>
    <mergeCell ref="X28:AA29"/>
    <mergeCell ref="AB28:AG29"/>
    <mergeCell ref="A28:A29"/>
    <mergeCell ref="B28:G28"/>
    <mergeCell ref="H28:I29"/>
    <mergeCell ref="J28:K29"/>
    <mergeCell ref="L28:L29"/>
    <mergeCell ref="M28:M29"/>
    <mergeCell ref="B29:G29"/>
    <mergeCell ref="N26:N27"/>
    <mergeCell ref="O26:O27"/>
    <mergeCell ref="P26:S27"/>
    <mergeCell ref="T26:W27"/>
    <mergeCell ref="X26:AA27"/>
    <mergeCell ref="AB26:AG27"/>
    <mergeCell ref="A26:A27"/>
    <mergeCell ref="B26:G26"/>
    <mergeCell ref="H26:I27"/>
    <mergeCell ref="J26:K27"/>
    <mergeCell ref="L26:L27"/>
    <mergeCell ref="M26:M27"/>
    <mergeCell ref="B27:G27"/>
    <mergeCell ref="N24:N25"/>
    <mergeCell ref="O24:O25"/>
    <mergeCell ref="P24:S25"/>
    <mergeCell ref="T24:W25"/>
    <mergeCell ref="X24:AA25"/>
    <mergeCell ref="AB24:AG25"/>
    <mergeCell ref="A24:A25"/>
    <mergeCell ref="B24:G24"/>
    <mergeCell ref="H24:I25"/>
    <mergeCell ref="J24:K25"/>
    <mergeCell ref="L24:L25"/>
    <mergeCell ref="M24:M25"/>
    <mergeCell ref="B25:G25"/>
    <mergeCell ref="N22:N23"/>
    <mergeCell ref="O22:O23"/>
    <mergeCell ref="P22:S23"/>
    <mergeCell ref="T22:W23"/>
    <mergeCell ref="X22:AA23"/>
    <mergeCell ref="AB22:AG23"/>
    <mergeCell ref="A22:A23"/>
    <mergeCell ref="B22:G22"/>
    <mergeCell ref="H22:I23"/>
    <mergeCell ref="J22:K23"/>
    <mergeCell ref="L22:L23"/>
    <mergeCell ref="M22:M23"/>
    <mergeCell ref="B23:G23"/>
    <mergeCell ref="N20:N21"/>
    <mergeCell ref="O20:O21"/>
    <mergeCell ref="P20:S21"/>
    <mergeCell ref="T20:W21"/>
    <mergeCell ref="X20:AA21"/>
    <mergeCell ref="AB20:AG21"/>
    <mergeCell ref="A20:A21"/>
    <mergeCell ref="B20:G20"/>
    <mergeCell ref="H20:I21"/>
    <mergeCell ref="J20:K21"/>
    <mergeCell ref="L20:L21"/>
    <mergeCell ref="M20:M21"/>
    <mergeCell ref="B21:G21"/>
    <mergeCell ref="N18:N19"/>
    <mergeCell ref="O18:O19"/>
    <mergeCell ref="P18:S19"/>
    <mergeCell ref="T18:W19"/>
    <mergeCell ref="X18:AA19"/>
    <mergeCell ref="AB18:AG19"/>
    <mergeCell ref="A18:A19"/>
    <mergeCell ref="B18:G18"/>
    <mergeCell ref="H18:I19"/>
    <mergeCell ref="J18:K19"/>
    <mergeCell ref="L18:L19"/>
    <mergeCell ref="M18:M19"/>
    <mergeCell ref="B19:G19"/>
    <mergeCell ref="N16:N17"/>
    <mergeCell ref="O16:O17"/>
    <mergeCell ref="P16:AA16"/>
    <mergeCell ref="AB16:AG17"/>
    <mergeCell ref="P17:S17"/>
    <mergeCell ref="T17:W17"/>
    <mergeCell ref="X17:AA17"/>
    <mergeCell ref="A12:C12"/>
    <mergeCell ref="D12:G12"/>
    <mergeCell ref="H12:I12"/>
    <mergeCell ref="J12:AG12"/>
    <mergeCell ref="A16:A17"/>
    <mergeCell ref="B16:G17"/>
    <mergeCell ref="H16:I17"/>
    <mergeCell ref="J16:K17"/>
    <mergeCell ref="L16:L17"/>
    <mergeCell ref="M16:M17"/>
    <mergeCell ref="A11:C11"/>
    <mergeCell ref="D11:G11"/>
    <mergeCell ref="H11:I11"/>
    <mergeCell ref="J11:S11"/>
    <mergeCell ref="T11:U11"/>
    <mergeCell ref="V11:AG11"/>
    <mergeCell ref="A9:C9"/>
    <mergeCell ref="D9:G9"/>
    <mergeCell ref="I9:AG9"/>
    <mergeCell ref="A10:C10"/>
    <mergeCell ref="D10:G10"/>
    <mergeCell ref="H10:AG10"/>
    <mergeCell ref="A1:AG1"/>
    <mergeCell ref="A2:AG2"/>
    <mergeCell ref="G4:Y5"/>
    <mergeCell ref="A7:C8"/>
    <mergeCell ref="D7:G8"/>
    <mergeCell ref="H7:J8"/>
    <mergeCell ref="K7:W8"/>
    <mergeCell ref="X7:Z8"/>
    <mergeCell ref="AA7:AG8"/>
  </mergeCells>
  <phoneticPr fontId="3"/>
  <printOptions horizontalCentered="1" verticalCentered="1"/>
  <pageMargins left="0.35433070866141736" right="0.19685039370078741" top="0.19685039370078741" bottom="0.19685039370078741" header="0.51181102362204722" footer="0.51181102362204722"/>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75" zoomScaleNormal="75" zoomScaleSheetLayoutView="75" workbookViewId="0">
      <selection activeCell="H20" sqref="H20:I21"/>
    </sheetView>
  </sheetViews>
  <sheetFormatPr defaultColWidth="9" defaultRowHeight="15.75"/>
  <cols>
    <col min="1" max="1" width="3.5" style="138" customWidth="1"/>
    <col min="2" max="15" width="3.625" style="138" customWidth="1"/>
    <col min="16" max="27" width="3" style="138" customWidth="1"/>
    <col min="28" max="31" width="3.625" style="138" customWidth="1"/>
    <col min="32" max="33" width="4.125" style="138" customWidth="1"/>
    <col min="34" max="53" width="3.625" style="138" customWidth="1"/>
    <col min="54" max="16384" width="9" style="138"/>
  </cols>
  <sheetData>
    <row r="1" spans="1:33" ht="24" customHeight="1">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row>
    <row r="2" spans="1:33" ht="24" customHeight="1">
      <c r="A2" s="402" t="str">
        <f>'申込書②（弁当・ホテル旅館）'!A1</f>
        <v>エスペウィンターカップU12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spans="1:33" ht="6" customHeight="1">
      <c r="A3" s="139"/>
      <c r="B3" s="139"/>
    </row>
    <row r="4" spans="1:33" ht="13.5" customHeight="1">
      <c r="A4" s="139"/>
      <c r="B4" s="139"/>
      <c r="G4" s="403" t="s">
        <v>188</v>
      </c>
      <c r="H4" s="404"/>
      <c r="I4" s="404"/>
      <c r="J4" s="404"/>
      <c r="K4" s="404"/>
      <c r="L4" s="404"/>
      <c r="M4" s="404"/>
      <c r="N4" s="404"/>
      <c r="O4" s="404"/>
      <c r="P4" s="404"/>
      <c r="Q4" s="404"/>
      <c r="R4" s="404"/>
      <c r="S4" s="404"/>
      <c r="T4" s="404"/>
      <c r="U4" s="404"/>
      <c r="V4" s="404"/>
      <c r="W4" s="404"/>
      <c r="X4" s="404"/>
      <c r="Y4" s="405"/>
    </row>
    <row r="5" spans="1:33" ht="15.75" customHeight="1">
      <c r="A5" s="139"/>
      <c r="B5" s="139"/>
      <c r="G5" s="406"/>
      <c r="H5" s="407"/>
      <c r="I5" s="407"/>
      <c r="J5" s="407"/>
      <c r="K5" s="407"/>
      <c r="L5" s="407"/>
      <c r="M5" s="407"/>
      <c r="N5" s="407"/>
      <c r="O5" s="407"/>
      <c r="P5" s="407"/>
      <c r="Q5" s="407"/>
      <c r="R5" s="407"/>
      <c r="S5" s="407"/>
      <c r="T5" s="407"/>
      <c r="U5" s="407"/>
      <c r="V5" s="407"/>
      <c r="W5" s="407"/>
      <c r="X5" s="407"/>
      <c r="Y5" s="408"/>
    </row>
    <row r="6" spans="1:33" ht="6" customHeight="1" thickBot="1"/>
    <row r="7" spans="1:33" ht="14.25" customHeight="1">
      <c r="A7" s="409" t="s">
        <v>189</v>
      </c>
      <c r="B7" s="410"/>
      <c r="C7" s="410"/>
      <c r="D7" s="413" t="str">
        <f>IF('申込書①（参加・公民館）'!J7="","",'申込書①（参加・公民館）'!J7)</f>
        <v/>
      </c>
      <c r="E7" s="410"/>
      <c r="F7" s="410"/>
      <c r="G7" s="414"/>
      <c r="H7" s="413" t="s">
        <v>183</v>
      </c>
      <c r="I7" s="410"/>
      <c r="J7" s="414"/>
      <c r="K7" s="413" t="str">
        <f>IF('申込書①（参加・公民館）'!M4="","",'申込書①（参加・公民館）'!M4)</f>
        <v/>
      </c>
      <c r="L7" s="410"/>
      <c r="M7" s="410"/>
      <c r="N7" s="410"/>
      <c r="O7" s="410"/>
      <c r="P7" s="410"/>
      <c r="Q7" s="410"/>
      <c r="R7" s="410"/>
      <c r="S7" s="410"/>
      <c r="T7" s="410"/>
      <c r="U7" s="410"/>
      <c r="V7" s="410"/>
      <c r="W7" s="414"/>
      <c r="X7" s="537" t="s">
        <v>190</v>
      </c>
      <c r="Y7" s="538"/>
      <c r="Z7" s="539"/>
      <c r="AA7" s="413" t="str">
        <f>IF('申込書①（参加・公民館）'!J10="","",'申込書①（参加・公民館）'!J10)</f>
        <v/>
      </c>
      <c r="AB7" s="410"/>
      <c r="AC7" s="410"/>
      <c r="AD7" s="410"/>
      <c r="AE7" s="410"/>
      <c r="AF7" s="410"/>
      <c r="AG7" s="543"/>
    </row>
    <row r="8" spans="1:33" ht="24" customHeight="1">
      <c r="A8" s="411"/>
      <c r="B8" s="412"/>
      <c r="C8" s="412"/>
      <c r="D8" s="415"/>
      <c r="E8" s="416"/>
      <c r="F8" s="416"/>
      <c r="G8" s="417"/>
      <c r="H8" s="415"/>
      <c r="I8" s="416"/>
      <c r="J8" s="417"/>
      <c r="K8" s="415"/>
      <c r="L8" s="416"/>
      <c r="M8" s="416"/>
      <c r="N8" s="416"/>
      <c r="O8" s="416"/>
      <c r="P8" s="416"/>
      <c r="Q8" s="416"/>
      <c r="R8" s="416"/>
      <c r="S8" s="416"/>
      <c r="T8" s="416"/>
      <c r="U8" s="416"/>
      <c r="V8" s="416"/>
      <c r="W8" s="417"/>
      <c r="X8" s="540"/>
      <c r="Y8" s="541"/>
      <c r="Z8" s="542"/>
      <c r="AA8" s="415"/>
      <c r="AB8" s="416"/>
      <c r="AC8" s="416"/>
      <c r="AD8" s="416"/>
      <c r="AE8" s="416"/>
      <c r="AF8" s="416"/>
      <c r="AG8" s="424"/>
    </row>
    <row r="9" spans="1:33" ht="17.25" customHeight="1">
      <c r="A9" s="396"/>
      <c r="B9" s="397"/>
      <c r="C9" s="398"/>
      <c r="D9" s="399" t="s">
        <v>191</v>
      </c>
      <c r="E9" s="400"/>
      <c r="F9" s="400"/>
      <c r="G9" s="401"/>
      <c r="H9" s="143" t="s">
        <v>192</v>
      </c>
      <c r="I9" s="544" t="str">
        <f>IF('申込書①（参加・公民館）'!C7="","",'申込書①（参加・公民館）'!C7)</f>
        <v/>
      </c>
      <c r="J9" s="544"/>
      <c r="K9" s="544"/>
      <c r="L9" s="544"/>
      <c r="M9" s="544"/>
      <c r="N9" s="544"/>
      <c r="O9" s="544"/>
      <c r="P9" s="544"/>
      <c r="Q9" s="544"/>
      <c r="R9" s="544"/>
      <c r="S9" s="544"/>
      <c r="T9" s="544"/>
      <c r="U9" s="544"/>
      <c r="V9" s="544"/>
      <c r="W9" s="544"/>
      <c r="X9" s="544"/>
      <c r="Y9" s="544"/>
      <c r="Z9" s="544"/>
      <c r="AA9" s="544"/>
      <c r="AB9" s="544"/>
      <c r="AC9" s="544"/>
      <c r="AD9" s="544"/>
      <c r="AE9" s="544"/>
      <c r="AF9" s="544"/>
      <c r="AG9" s="545"/>
    </row>
    <row r="10" spans="1:33" ht="17.25" customHeight="1">
      <c r="A10" s="418" t="s">
        <v>193</v>
      </c>
      <c r="B10" s="419"/>
      <c r="C10" s="420"/>
      <c r="D10" s="421" t="s">
        <v>194</v>
      </c>
      <c r="E10" s="422"/>
      <c r="F10" s="422"/>
      <c r="G10" s="423"/>
      <c r="H10" s="415" t="str">
        <f>IF('申込書①（参加・公民館）'!J7="","",'申込書①（参加・公民館）'!J7&amp;'申込書①（参加・公民館）'!R7&amp;'申込書①（参加・公民館）'!AI7&amp;'申込書①（参加・公民館）'!AZ7)</f>
        <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24"/>
    </row>
    <row r="11" spans="1:33" ht="17.25" customHeight="1">
      <c r="A11" s="418" t="s">
        <v>195</v>
      </c>
      <c r="B11" s="419"/>
      <c r="C11" s="420"/>
      <c r="D11" s="425" t="s">
        <v>196</v>
      </c>
      <c r="E11" s="425"/>
      <c r="F11" s="425"/>
      <c r="G11" s="425"/>
      <c r="H11" s="425" t="s">
        <v>197</v>
      </c>
      <c r="I11" s="425"/>
      <c r="J11" s="426" t="str">
        <f>IF('申込書①（参加・公民館）'!F8="","",'申込書①（参加・公民館）'!F8)</f>
        <v/>
      </c>
      <c r="K11" s="427"/>
      <c r="L11" s="427"/>
      <c r="M11" s="427"/>
      <c r="N11" s="427"/>
      <c r="O11" s="427"/>
      <c r="P11" s="427"/>
      <c r="Q11" s="427"/>
      <c r="R11" s="427"/>
      <c r="S11" s="428"/>
      <c r="T11" s="429" t="s">
        <v>198</v>
      </c>
      <c r="U11" s="430"/>
      <c r="V11" s="426" t="str">
        <f>IF('申込書①（参加・公民館）'!V8="","",'申込書①（参加・公民館）'!V8)</f>
        <v/>
      </c>
      <c r="W11" s="427"/>
      <c r="X11" s="427"/>
      <c r="Y11" s="427"/>
      <c r="Z11" s="427"/>
      <c r="AA11" s="427"/>
      <c r="AB11" s="427"/>
      <c r="AC11" s="427"/>
      <c r="AD11" s="427"/>
      <c r="AE11" s="427"/>
      <c r="AF11" s="427"/>
      <c r="AG11" s="431"/>
    </row>
    <row r="12" spans="1:33" ht="17.25" customHeight="1" thickBot="1">
      <c r="A12" s="448"/>
      <c r="B12" s="449"/>
      <c r="C12" s="450"/>
      <c r="D12" s="451" t="s">
        <v>199</v>
      </c>
      <c r="E12" s="452"/>
      <c r="F12" s="452"/>
      <c r="G12" s="453"/>
      <c r="H12" s="454" t="s">
        <v>200</v>
      </c>
      <c r="I12" s="454"/>
      <c r="J12" s="455" t="str">
        <f>IF('申込書①（参加・公民館）'!J11="","",'申込書①（参加・公民館）'!J11)</f>
        <v/>
      </c>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7"/>
    </row>
    <row r="13" spans="1:33" ht="6" customHeight="1"/>
    <row r="14" spans="1:33">
      <c r="A14" s="138" t="s">
        <v>201</v>
      </c>
    </row>
    <row r="15" spans="1:33" ht="6" customHeight="1" thickBot="1">
      <c r="T15" s="140"/>
      <c r="U15" s="140"/>
      <c r="V15" s="140"/>
      <c r="W15" s="140"/>
    </row>
    <row r="16" spans="1:33" ht="22.5" customHeight="1">
      <c r="A16" s="458" t="s">
        <v>202</v>
      </c>
      <c r="B16" s="460" t="s">
        <v>203</v>
      </c>
      <c r="C16" s="460"/>
      <c r="D16" s="460"/>
      <c r="E16" s="460"/>
      <c r="F16" s="460"/>
      <c r="G16" s="460"/>
      <c r="H16" s="460" t="s">
        <v>204</v>
      </c>
      <c r="I16" s="460"/>
      <c r="J16" s="460" t="s">
        <v>205</v>
      </c>
      <c r="K16" s="460"/>
      <c r="L16" s="432" t="s">
        <v>206</v>
      </c>
      <c r="M16" s="432" t="s">
        <v>207</v>
      </c>
      <c r="N16" s="432" t="s">
        <v>23</v>
      </c>
      <c r="O16" s="432" t="s">
        <v>208</v>
      </c>
      <c r="P16" s="434" t="s">
        <v>209</v>
      </c>
      <c r="Q16" s="435"/>
      <c r="R16" s="435"/>
      <c r="S16" s="435"/>
      <c r="T16" s="435"/>
      <c r="U16" s="435"/>
      <c r="V16" s="435"/>
      <c r="W16" s="435"/>
      <c r="X16" s="435"/>
      <c r="Y16" s="435"/>
      <c r="Z16" s="435"/>
      <c r="AA16" s="435"/>
      <c r="AB16" s="436" t="s">
        <v>210</v>
      </c>
      <c r="AC16" s="437"/>
      <c r="AD16" s="437"/>
      <c r="AE16" s="437"/>
      <c r="AF16" s="437"/>
      <c r="AG16" s="438"/>
    </row>
    <row r="17" spans="1:35">
      <c r="A17" s="459"/>
      <c r="B17" s="461"/>
      <c r="C17" s="461"/>
      <c r="D17" s="461"/>
      <c r="E17" s="461"/>
      <c r="F17" s="461"/>
      <c r="G17" s="461"/>
      <c r="H17" s="461"/>
      <c r="I17" s="461"/>
      <c r="J17" s="461"/>
      <c r="K17" s="461"/>
      <c r="L17" s="433"/>
      <c r="M17" s="433"/>
      <c r="N17" s="433"/>
      <c r="O17" s="433"/>
      <c r="P17" s="442">
        <f>'申込書①（参加・公民館）'!J20</f>
        <v>43869</v>
      </c>
      <c r="Q17" s="443"/>
      <c r="R17" s="443"/>
      <c r="S17" s="444"/>
      <c r="T17" s="445"/>
      <c r="U17" s="446"/>
      <c r="V17" s="446"/>
      <c r="W17" s="447"/>
      <c r="X17" s="445"/>
      <c r="Y17" s="446"/>
      <c r="Z17" s="446"/>
      <c r="AA17" s="447"/>
      <c r="AB17" s="439"/>
      <c r="AC17" s="440"/>
      <c r="AD17" s="440"/>
      <c r="AE17" s="440"/>
      <c r="AF17" s="440"/>
      <c r="AG17" s="441"/>
    </row>
    <row r="18" spans="1:35" ht="10.5" customHeight="1">
      <c r="A18" s="479" t="s">
        <v>211</v>
      </c>
      <c r="B18" s="481" t="s">
        <v>212</v>
      </c>
      <c r="C18" s="482"/>
      <c r="D18" s="482"/>
      <c r="E18" s="482"/>
      <c r="F18" s="482"/>
      <c r="G18" s="483"/>
      <c r="H18" s="484" t="s">
        <v>180</v>
      </c>
      <c r="I18" s="398"/>
      <c r="J18" s="484">
        <v>14</v>
      </c>
      <c r="K18" s="398"/>
      <c r="L18" s="462"/>
      <c r="M18" s="462"/>
      <c r="N18" s="462" t="s">
        <v>213</v>
      </c>
      <c r="O18" s="464"/>
      <c r="P18" s="466" t="s">
        <v>222</v>
      </c>
      <c r="Q18" s="466"/>
      <c r="R18" s="466"/>
      <c r="S18" s="467"/>
      <c r="T18" s="470"/>
      <c r="U18" s="471"/>
      <c r="V18" s="471"/>
      <c r="W18" s="472"/>
      <c r="X18" s="470"/>
      <c r="Y18" s="471"/>
      <c r="Z18" s="471"/>
      <c r="AA18" s="472"/>
      <c r="AB18" s="397"/>
      <c r="AC18" s="397"/>
      <c r="AD18" s="397"/>
      <c r="AE18" s="397"/>
      <c r="AF18" s="397"/>
      <c r="AG18" s="476"/>
    </row>
    <row r="19" spans="1:35" ht="21" customHeight="1" thickBot="1">
      <c r="A19" s="480"/>
      <c r="B19" s="487" t="s">
        <v>214</v>
      </c>
      <c r="C19" s="487"/>
      <c r="D19" s="487"/>
      <c r="E19" s="487"/>
      <c r="F19" s="487"/>
      <c r="G19" s="487"/>
      <c r="H19" s="485"/>
      <c r="I19" s="486"/>
      <c r="J19" s="485"/>
      <c r="K19" s="486"/>
      <c r="L19" s="463"/>
      <c r="M19" s="463"/>
      <c r="N19" s="463"/>
      <c r="O19" s="465"/>
      <c r="P19" s="468"/>
      <c r="Q19" s="468"/>
      <c r="R19" s="468"/>
      <c r="S19" s="469"/>
      <c r="T19" s="473"/>
      <c r="U19" s="474"/>
      <c r="V19" s="474"/>
      <c r="W19" s="475"/>
      <c r="X19" s="473"/>
      <c r="Y19" s="474"/>
      <c r="Z19" s="474"/>
      <c r="AA19" s="475"/>
      <c r="AB19" s="477"/>
      <c r="AC19" s="477"/>
      <c r="AD19" s="477"/>
      <c r="AE19" s="477"/>
      <c r="AF19" s="477"/>
      <c r="AG19" s="478"/>
    </row>
    <row r="20" spans="1:35" ht="10.5" customHeight="1" thickTop="1">
      <c r="A20" s="505">
        <v>1</v>
      </c>
      <c r="B20" s="525"/>
      <c r="C20" s="525"/>
      <c r="D20" s="525"/>
      <c r="E20" s="525"/>
      <c r="F20" s="525"/>
      <c r="G20" s="525"/>
      <c r="H20" s="509"/>
      <c r="I20" s="420"/>
      <c r="J20" s="509"/>
      <c r="K20" s="420"/>
      <c r="L20" s="488"/>
      <c r="M20" s="488"/>
      <c r="N20" s="488"/>
      <c r="O20" s="490"/>
      <c r="P20" s="492"/>
      <c r="Q20" s="492"/>
      <c r="R20" s="492"/>
      <c r="S20" s="493"/>
      <c r="T20" s="496"/>
      <c r="U20" s="497"/>
      <c r="V20" s="497"/>
      <c r="W20" s="498"/>
      <c r="X20" s="496"/>
      <c r="Y20" s="497"/>
      <c r="Z20" s="497"/>
      <c r="AA20" s="498"/>
      <c r="AB20" s="502"/>
      <c r="AC20" s="503"/>
      <c r="AD20" s="503"/>
      <c r="AE20" s="503"/>
      <c r="AF20" s="503"/>
      <c r="AG20" s="504"/>
    </row>
    <row r="21" spans="1:35" ht="21" customHeight="1">
      <c r="A21" s="479"/>
      <c r="B21" s="512" t="str">
        <f>IF(選手名簿!J10="","",選手名簿!J10)</f>
        <v/>
      </c>
      <c r="C21" s="513"/>
      <c r="D21" s="513"/>
      <c r="E21" s="513"/>
      <c r="F21" s="513"/>
      <c r="G21" s="514"/>
      <c r="H21" s="510"/>
      <c r="I21" s="511"/>
      <c r="J21" s="510"/>
      <c r="K21" s="511"/>
      <c r="L21" s="489"/>
      <c r="M21" s="489"/>
      <c r="N21" s="489"/>
      <c r="O21" s="491"/>
      <c r="P21" s="494"/>
      <c r="Q21" s="494"/>
      <c r="R21" s="494"/>
      <c r="S21" s="495"/>
      <c r="T21" s="499"/>
      <c r="U21" s="500"/>
      <c r="V21" s="500"/>
      <c r="W21" s="501"/>
      <c r="X21" s="499"/>
      <c r="Y21" s="500"/>
      <c r="Z21" s="500"/>
      <c r="AA21" s="501"/>
      <c r="AB21" s="415"/>
      <c r="AC21" s="416"/>
      <c r="AD21" s="416"/>
      <c r="AE21" s="416"/>
      <c r="AF21" s="416"/>
      <c r="AG21" s="424"/>
      <c r="AI21" s="138" t="s">
        <v>218</v>
      </c>
    </row>
    <row r="22" spans="1:35" ht="10.5" customHeight="1">
      <c r="A22" s="479">
        <v>2</v>
      </c>
      <c r="B22" s="481"/>
      <c r="C22" s="482"/>
      <c r="D22" s="482"/>
      <c r="E22" s="482"/>
      <c r="F22" s="482"/>
      <c r="G22" s="483"/>
      <c r="H22" s="484"/>
      <c r="I22" s="398"/>
      <c r="J22" s="484"/>
      <c r="K22" s="398"/>
      <c r="L22" s="464"/>
      <c r="M22" s="464"/>
      <c r="N22" s="464"/>
      <c r="O22" s="464"/>
      <c r="P22" s="466"/>
      <c r="Q22" s="466"/>
      <c r="R22" s="466"/>
      <c r="S22" s="467"/>
      <c r="T22" s="470"/>
      <c r="U22" s="471"/>
      <c r="V22" s="471"/>
      <c r="W22" s="472"/>
      <c r="X22" s="470"/>
      <c r="Y22" s="471"/>
      <c r="Z22" s="471"/>
      <c r="AA22" s="472"/>
      <c r="AB22" s="515"/>
      <c r="AC22" s="516"/>
      <c r="AD22" s="516"/>
      <c r="AE22" s="516"/>
      <c r="AF22" s="516"/>
      <c r="AG22" s="517"/>
      <c r="AI22" s="138" t="s">
        <v>219</v>
      </c>
    </row>
    <row r="23" spans="1:35" ht="21" customHeight="1">
      <c r="A23" s="479"/>
      <c r="B23" s="512" t="str">
        <f>IF(選手名簿!J11="","",選手名簿!J11)</f>
        <v/>
      </c>
      <c r="C23" s="513"/>
      <c r="D23" s="513"/>
      <c r="E23" s="513"/>
      <c r="F23" s="513"/>
      <c r="G23" s="514"/>
      <c r="H23" s="510"/>
      <c r="I23" s="511"/>
      <c r="J23" s="510"/>
      <c r="K23" s="511"/>
      <c r="L23" s="491"/>
      <c r="M23" s="491"/>
      <c r="N23" s="491"/>
      <c r="O23" s="491"/>
      <c r="P23" s="494"/>
      <c r="Q23" s="494"/>
      <c r="R23" s="494"/>
      <c r="S23" s="495"/>
      <c r="T23" s="499"/>
      <c r="U23" s="500"/>
      <c r="V23" s="500"/>
      <c r="W23" s="501"/>
      <c r="X23" s="499"/>
      <c r="Y23" s="500"/>
      <c r="Z23" s="500"/>
      <c r="AA23" s="501"/>
      <c r="AB23" s="415"/>
      <c r="AC23" s="416"/>
      <c r="AD23" s="416"/>
      <c r="AE23" s="416"/>
      <c r="AF23" s="416"/>
      <c r="AG23" s="424"/>
    </row>
    <row r="24" spans="1:35" ht="10.5" customHeight="1">
      <c r="A24" s="479">
        <v>3</v>
      </c>
      <c r="B24" s="481"/>
      <c r="C24" s="482"/>
      <c r="D24" s="482"/>
      <c r="E24" s="482"/>
      <c r="F24" s="482"/>
      <c r="G24" s="483"/>
      <c r="H24" s="484"/>
      <c r="I24" s="398"/>
      <c r="J24" s="484"/>
      <c r="K24" s="398"/>
      <c r="L24" s="464"/>
      <c r="M24" s="464"/>
      <c r="N24" s="464"/>
      <c r="O24" s="464"/>
      <c r="P24" s="466"/>
      <c r="Q24" s="466"/>
      <c r="R24" s="466"/>
      <c r="S24" s="467"/>
      <c r="T24" s="470"/>
      <c r="U24" s="471"/>
      <c r="V24" s="471"/>
      <c r="W24" s="472"/>
      <c r="X24" s="470"/>
      <c r="Y24" s="471"/>
      <c r="Z24" s="471"/>
      <c r="AA24" s="472"/>
      <c r="AB24" s="515"/>
      <c r="AC24" s="516"/>
      <c r="AD24" s="516"/>
      <c r="AE24" s="516"/>
      <c r="AF24" s="516"/>
      <c r="AG24" s="517"/>
    </row>
    <row r="25" spans="1:35" ht="21" customHeight="1">
      <c r="A25" s="479"/>
      <c r="B25" s="512" t="str">
        <f>IF(選手名簿!J12="","",選手名簿!J12)</f>
        <v/>
      </c>
      <c r="C25" s="513"/>
      <c r="D25" s="513"/>
      <c r="E25" s="513"/>
      <c r="F25" s="513"/>
      <c r="G25" s="514"/>
      <c r="H25" s="510"/>
      <c r="I25" s="511"/>
      <c r="J25" s="510"/>
      <c r="K25" s="511"/>
      <c r="L25" s="491"/>
      <c r="M25" s="491"/>
      <c r="N25" s="491"/>
      <c r="O25" s="491"/>
      <c r="P25" s="494"/>
      <c r="Q25" s="494"/>
      <c r="R25" s="494"/>
      <c r="S25" s="495"/>
      <c r="T25" s="499"/>
      <c r="U25" s="500"/>
      <c r="V25" s="500"/>
      <c r="W25" s="501"/>
      <c r="X25" s="499"/>
      <c r="Y25" s="500"/>
      <c r="Z25" s="500"/>
      <c r="AA25" s="501"/>
      <c r="AB25" s="415"/>
      <c r="AC25" s="416"/>
      <c r="AD25" s="416"/>
      <c r="AE25" s="416"/>
      <c r="AF25" s="416"/>
      <c r="AG25" s="424"/>
    </row>
    <row r="26" spans="1:35" ht="10.5" customHeight="1">
      <c r="A26" s="479">
        <v>4</v>
      </c>
      <c r="B26" s="518"/>
      <c r="C26" s="518"/>
      <c r="D26" s="518"/>
      <c r="E26" s="518"/>
      <c r="F26" s="518"/>
      <c r="G26" s="518"/>
      <c r="H26" s="484"/>
      <c r="I26" s="398"/>
      <c r="J26" s="484"/>
      <c r="K26" s="398"/>
      <c r="L26" s="464"/>
      <c r="M26" s="464"/>
      <c r="N26" s="464"/>
      <c r="O26" s="464"/>
      <c r="P26" s="466"/>
      <c r="Q26" s="466"/>
      <c r="R26" s="466"/>
      <c r="S26" s="467"/>
      <c r="T26" s="470"/>
      <c r="U26" s="471"/>
      <c r="V26" s="471"/>
      <c r="W26" s="472"/>
      <c r="X26" s="470"/>
      <c r="Y26" s="471"/>
      <c r="Z26" s="471"/>
      <c r="AA26" s="472"/>
      <c r="AB26" s="515"/>
      <c r="AC26" s="516"/>
      <c r="AD26" s="516"/>
      <c r="AE26" s="516"/>
      <c r="AF26" s="516"/>
      <c r="AG26" s="517"/>
    </row>
    <row r="27" spans="1:35" ht="21" customHeight="1">
      <c r="A27" s="479"/>
      <c r="B27" s="512" t="str">
        <f>IF(選手名簿!J13="","",選手名簿!J13)</f>
        <v/>
      </c>
      <c r="C27" s="513"/>
      <c r="D27" s="513"/>
      <c r="E27" s="513"/>
      <c r="F27" s="513"/>
      <c r="G27" s="514"/>
      <c r="H27" s="510"/>
      <c r="I27" s="511"/>
      <c r="J27" s="510"/>
      <c r="K27" s="511"/>
      <c r="L27" s="491"/>
      <c r="M27" s="491"/>
      <c r="N27" s="491"/>
      <c r="O27" s="491"/>
      <c r="P27" s="494"/>
      <c r="Q27" s="494"/>
      <c r="R27" s="494"/>
      <c r="S27" s="495"/>
      <c r="T27" s="499"/>
      <c r="U27" s="500"/>
      <c r="V27" s="500"/>
      <c r="W27" s="501"/>
      <c r="X27" s="499"/>
      <c r="Y27" s="500"/>
      <c r="Z27" s="500"/>
      <c r="AA27" s="501"/>
      <c r="AB27" s="415"/>
      <c r="AC27" s="416"/>
      <c r="AD27" s="416"/>
      <c r="AE27" s="416"/>
      <c r="AF27" s="416"/>
      <c r="AG27" s="424"/>
    </row>
    <row r="28" spans="1:35" ht="10.5" customHeight="1">
      <c r="A28" s="479">
        <v>5</v>
      </c>
      <c r="B28" s="481"/>
      <c r="C28" s="482"/>
      <c r="D28" s="482"/>
      <c r="E28" s="482"/>
      <c r="F28" s="482"/>
      <c r="G28" s="483"/>
      <c r="H28" s="484"/>
      <c r="I28" s="398"/>
      <c r="J28" s="484"/>
      <c r="K28" s="398"/>
      <c r="L28" s="464"/>
      <c r="M28" s="464"/>
      <c r="N28" s="464"/>
      <c r="O28" s="464"/>
      <c r="P28" s="466"/>
      <c r="Q28" s="466"/>
      <c r="R28" s="466"/>
      <c r="S28" s="467"/>
      <c r="T28" s="470"/>
      <c r="U28" s="471"/>
      <c r="V28" s="471"/>
      <c r="W28" s="472"/>
      <c r="X28" s="470"/>
      <c r="Y28" s="471"/>
      <c r="Z28" s="471"/>
      <c r="AA28" s="472"/>
      <c r="AB28" s="515"/>
      <c r="AC28" s="516"/>
      <c r="AD28" s="516"/>
      <c r="AE28" s="516"/>
      <c r="AF28" s="516"/>
      <c r="AG28" s="517"/>
    </row>
    <row r="29" spans="1:35" ht="21" customHeight="1">
      <c r="A29" s="479"/>
      <c r="B29" s="512" t="str">
        <f>IF(選手名簿!J14="","",選手名簿!J14)</f>
        <v/>
      </c>
      <c r="C29" s="513"/>
      <c r="D29" s="513"/>
      <c r="E29" s="513"/>
      <c r="F29" s="513"/>
      <c r="G29" s="514"/>
      <c r="H29" s="510"/>
      <c r="I29" s="511"/>
      <c r="J29" s="510"/>
      <c r="K29" s="511"/>
      <c r="L29" s="491"/>
      <c r="M29" s="491"/>
      <c r="N29" s="491"/>
      <c r="O29" s="491"/>
      <c r="P29" s="494"/>
      <c r="Q29" s="494"/>
      <c r="R29" s="494"/>
      <c r="S29" s="495"/>
      <c r="T29" s="499"/>
      <c r="U29" s="500"/>
      <c r="V29" s="500"/>
      <c r="W29" s="501"/>
      <c r="X29" s="499"/>
      <c r="Y29" s="500"/>
      <c r="Z29" s="500"/>
      <c r="AA29" s="501"/>
      <c r="AB29" s="415"/>
      <c r="AC29" s="416"/>
      <c r="AD29" s="416"/>
      <c r="AE29" s="416"/>
      <c r="AF29" s="416"/>
      <c r="AG29" s="424"/>
    </row>
    <row r="30" spans="1:35" ht="10.5" customHeight="1">
      <c r="A30" s="479">
        <v>6</v>
      </c>
      <c r="B30" s="481"/>
      <c r="C30" s="482"/>
      <c r="D30" s="482"/>
      <c r="E30" s="482"/>
      <c r="F30" s="482"/>
      <c r="G30" s="483"/>
      <c r="H30" s="484"/>
      <c r="I30" s="398"/>
      <c r="J30" s="484"/>
      <c r="K30" s="398"/>
      <c r="L30" s="464"/>
      <c r="M30" s="464"/>
      <c r="N30" s="464"/>
      <c r="O30" s="464"/>
      <c r="P30" s="466"/>
      <c r="Q30" s="466"/>
      <c r="R30" s="466"/>
      <c r="S30" s="467"/>
      <c r="T30" s="470"/>
      <c r="U30" s="471"/>
      <c r="V30" s="471"/>
      <c r="W30" s="472"/>
      <c r="X30" s="470"/>
      <c r="Y30" s="471"/>
      <c r="Z30" s="471"/>
      <c r="AA30" s="472"/>
      <c r="AB30" s="515"/>
      <c r="AC30" s="516"/>
      <c r="AD30" s="516"/>
      <c r="AE30" s="516"/>
      <c r="AF30" s="516"/>
      <c r="AG30" s="517"/>
    </row>
    <row r="31" spans="1:35" ht="21" customHeight="1">
      <c r="A31" s="479"/>
      <c r="B31" s="512" t="str">
        <f>IF(選手名簿!J15="","",選手名簿!J15)</f>
        <v/>
      </c>
      <c r="C31" s="513"/>
      <c r="D31" s="513"/>
      <c r="E31" s="513"/>
      <c r="F31" s="513"/>
      <c r="G31" s="514"/>
      <c r="H31" s="510"/>
      <c r="I31" s="511"/>
      <c r="J31" s="510"/>
      <c r="K31" s="511"/>
      <c r="L31" s="491"/>
      <c r="M31" s="491"/>
      <c r="N31" s="491"/>
      <c r="O31" s="491"/>
      <c r="P31" s="494"/>
      <c r="Q31" s="494"/>
      <c r="R31" s="494"/>
      <c r="S31" s="495"/>
      <c r="T31" s="499"/>
      <c r="U31" s="500"/>
      <c r="V31" s="500"/>
      <c r="W31" s="501"/>
      <c r="X31" s="499"/>
      <c r="Y31" s="500"/>
      <c r="Z31" s="500"/>
      <c r="AA31" s="501"/>
      <c r="AB31" s="415"/>
      <c r="AC31" s="416"/>
      <c r="AD31" s="416"/>
      <c r="AE31" s="416"/>
      <c r="AF31" s="416"/>
      <c r="AG31" s="424"/>
    </row>
    <row r="32" spans="1:35" ht="10.5" customHeight="1">
      <c r="A32" s="479">
        <v>7</v>
      </c>
      <c r="B32" s="481"/>
      <c r="C32" s="482"/>
      <c r="D32" s="482"/>
      <c r="E32" s="482"/>
      <c r="F32" s="482"/>
      <c r="G32" s="483"/>
      <c r="H32" s="484"/>
      <c r="I32" s="398"/>
      <c r="J32" s="484"/>
      <c r="K32" s="398"/>
      <c r="L32" s="464"/>
      <c r="M32" s="464"/>
      <c r="N32" s="464"/>
      <c r="O32" s="464"/>
      <c r="P32" s="466"/>
      <c r="Q32" s="466"/>
      <c r="R32" s="466"/>
      <c r="S32" s="467"/>
      <c r="T32" s="470"/>
      <c r="U32" s="471"/>
      <c r="V32" s="471"/>
      <c r="W32" s="472"/>
      <c r="X32" s="470"/>
      <c r="Y32" s="471"/>
      <c r="Z32" s="471"/>
      <c r="AA32" s="472"/>
      <c r="AB32" s="515"/>
      <c r="AC32" s="516"/>
      <c r="AD32" s="516"/>
      <c r="AE32" s="516"/>
      <c r="AF32" s="516"/>
      <c r="AG32" s="517"/>
    </row>
    <row r="33" spans="1:33" ht="21" customHeight="1">
      <c r="A33" s="479"/>
      <c r="B33" s="512" t="str">
        <f>IF(選手名簿!J16="","",選手名簿!J16)</f>
        <v/>
      </c>
      <c r="C33" s="513"/>
      <c r="D33" s="513"/>
      <c r="E33" s="513"/>
      <c r="F33" s="513"/>
      <c r="G33" s="514"/>
      <c r="H33" s="510"/>
      <c r="I33" s="511"/>
      <c r="J33" s="510"/>
      <c r="K33" s="511"/>
      <c r="L33" s="491"/>
      <c r="M33" s="491"/>
      <c r="N33" s="491"/>
      <c r="O33" s="491"/>
      <c r="P33" s="494"/>
      <c r="Q33" s="494"/>
      <c r="R33" s="494"/>
      <c r="S33" s="495"/>
      <c r="T33" s="499"/>
      <c r="U33" s="500"/>
      <c r="V33" s="500"/>
      <c r="W33" s="501"/>
      <c r="X33" s="499"/>
      <c r="Y33" s="500"/>
      <c r="Z33" s="500"/>
      <c r="AA33" s="501"/>
      <c r="AB33" s="415"/>
      <c r="AC33" s="416"/>
      <c r="AD33" s="416"/>
      <c r="AE33" s="416"/>
      <c r="AF33" s="416"/>
      <c r="AG33" s="424"/>
    </row>
    <row r="34" spans="1:33" ht="10.5" customHeight="1">
      <c r="A34" s="479">
        <v>8</v>
      </c>
      <c r="B34" s="481"/>
      <c r="C34" s="482"/>
      <c r="D34" s="482"/>
      <c r="E34" s="482"/>
      <c r="F34" s="482"/>
      <c r="G34" s="483"/>
      <c r="H34" s="484"/>
      <c r="I34" s="398"/>
      <c r="J34" s="484"/>
      <c r="K34" s="398"/>
      <c r="L34" s="464"/>
      <c r="M34" s="464"/>
      <c r="N34" s="464"/>
      <c r="O34" s="464"/>
      <c r="P34" s="466"/>
      <c r="Q34" s="466"/>
      <c r="R34" s="466"/>
      <c r="S34" s="467"/>
      <c r="T34" s="470"/>
      <c r="U34" s="471"/>
      <c r="V34" s="471"/>
      <c r="W34" s="472"/>
      <c r="X34" s="470"/>
      <c r="Y34" s="471"/>
      <c r="Z34" s="471"/>
      <c r="AA34" s="472"/>
      <c r="AB34" s="515"/>
      <c r="AC34" s="516"/>
      <c r="AD34" s="516"/>
      <c r="AE34" s="516"/>
      <c r="AF34" s="516"/>
      <c r="AG34" s="517"/>
    </row>
    <row r="35" spans="1:33" ht="24" customHeight="1">
      <c r="A35" s="479"/>
      <c r="B35" s="512" t="str">
        <f>IF(選手名簿!J17="","",選手名簿!J17)</f>
        <v/>
      </c>
      <c r="C35" s="513"/>
      <c r="D35" s="513"/>
      <c r="E35" s="513"/>
      <c r="F35" s="513"/>
      <c r="G35" s="514"/>
      <c r="H35" s="510"/>
      <c r="I35" s="511"/>
      <c r="J35" s="510"/>
      <c r="K35" s="511"/>
      <c r="L35" s="491"/>
      <c r="M35" s="491"/>
      <c r="N35" s="491"/>
      <c r="O35" s="491"/>
      <c r="P35" s="494"/>
      <c r="Q35" s="494"/>
      <c r="R35" s="494"/>
      <c r="S35" s="495"/>
      <c r="T35" s="499"/>
      <c r="U35" s="500"/>
      <c r="V35" s="500"/>
      <c r="W35" s="501"/>
      <c r="X35" s="499"/>
      <c r="Y35" s="500"/>
      <c r="Z35" s="500"/>
      <c r="AA35" s="501"/>
      <c r="AB35" s="415"/>
      <c r="AC35" s="416"/>
      <c r="AD35" s="416"/>
      <c r="AE35" s="416"/>
      <c r="AF35" s="416"/>
      <c r="AG35" s="424"/>
    </row>
    <row r="36" spans="1:33" ht="15.75" customHeight="1">
      <c r="A36" s="479">
        <v>9</v>
      </c>
      <c r="B36" s="481"/>
      <c r="C36" s="482"/>
      <c r="D36" s="482"/>
      <c r="E36" s="482"/>
      <c r="F36" s="482"/>
      <c r="G36" s="483"/>
      <c r="H36" s="484"/>
      <c r="I36" s="398"/>
      <c r="J36" s="484"/>
      <c r="K36" s="398"/>
      <c r="L36" s="464"/>
      <c r="M36" s="464"/>
      <c r="N36" s="464"/>
      <c r="O36" s="464"/>
      <c r="P36" s="466"/>
      <c r="Q36" s="466"/>
      <c r="R36" s="466"/>
      <c r="S36" s="467"/>
      <c r="T36" s="470"/>
      <c r="U36" s="471"/>
      <c r="V36" s="471"/>
      <c r="W36" s="472"/>
      <c r="X36" s="470"/>
      <c r="Y36" s="471"/>
      <c r="Z36" s="471"/>
      <c r="AA36" s="472"/>
      <c r="AB36" s="515"/>
      <c r="AC36" s="516"/>
      <c r="AD36" s="516"/>
      <c r="AE36" s="516"/>
      <c r="AF36" s="516"/>
      <c r="AG36" s="517"/>
    </row>
    <row r="37" spans="1:33" ht="21" customHeight="1">
      <c r="A37" s="479"/>
      <c r="B37" s="519" t="str">
        <f>IF(選手名簿!J18="","",選手名簿!J18)</f>
        <v/>
      </c>
      <c r="C37" s="519"/>
      <c r="D37" s="519"/>
      <c r="E37" s="519"/>
      <c r="F37" s="519"/>
      <c r="G37" s="519"/>
      <c r="H37" s="510"/>
      <c r="I37" s="511"/>
      <c r="J37" s="510"/>
      <c r="K37" s="511"/>
      <c r="L37" s="491"/>
      <c r="M37" s="491"/>
      <c r="N37" s="491"/>
      <c r="O37" s="491"/>
      <c r="P37" s="494"/>
      <c r="Q37" s="494"/>
      <c r="R37" s="494"/>
      <c r="S37" s="495"/>
      <c r="T37" s="499"/>
      <c r="U37" s="500"/>
      <c r="V37" s="500"/>
      <c r="W37" s="501"/>
      <c r="X37" s="499"/>
      <c r="Y37" s="500"/>
      <c r="Z37" s="500"/>
      <c r="AA37" s="501"/>
      <c r="AB37" s="415"/>
      <c r="AC37" s="416"/>
      <c r="AD37" s="416"/>
      <c r="AE37" s="416"/>
      <c r="AF37" s="416"/>
      <c r="AG37" s="424"/>
    </row>
    <row r="38" spans="1:33" ht="10.5" customHeight="1">
      <c r="A38" s="479">
        <v>10</v>
      </c>
      <c r="B38" s="518"/>
      <c r="C38" s="518"/>
      <c r="D38" s="518"/>
      <c r="E38" s="518"/>
      <c r="F38" s="518"/>
      <c r="G38" s="518"/>
      <c r="H38" s="484"/>
      <c r="I38" s="398"/>
      <c r="J38" s="484"/>
      <c r="K38" s="398"/>
      <c r="L38" s="464"/>
      <c r="M38" s="464"/>
      <c r="N38" s="464"/>
      <c r="O38" s="464"/>
      <c r="P38" s="466"/>
      <c r="Q38" s="466"/>
      <c r="R38" s="466"/>
      <c r="S38" s="467"/>
      <c r="T38" s="470"/>
      <c r="U38" s="471"/>
      <c r="V38" s="471"/>
      <c r="W38" s="472"/>
      <c r="X38" s="470"/>
      <c r="Y38" s="471"/>
      <c r="Z38" s="471"/>
      <c r="AA38" s="472"/>
      <c r="AB38" s="515"/>
      <c r="AC38" s="516"/>
      <c r="AD38" s="516"/>
      <c r="AE38" s="516"/>
      <c r="AF38" s="516"/>
      <c r="AG38" s="517"/>
    </row>
    <row r="39" spans="1:33" ht="21" customHeight="1">
      <c r="A39" s="479"/>
      <c r="B39" s="519" t="str">
        <f>IF(選手名簿!J19="","",選手名簿!J19)</f>
        <v/>
      </c>
      <c r="C39" s="519"/>
      <c r="D39" s="519"/>
      <c r="E39" s="519"/>
      <c r="F39" s="519"/>
      <c r="G39" s="519"/>
      <c r="H39" s="510"/>
      <c r="I39" s="511"/>
      <c r="J39" s="510"/>
      <c r="K39" s="511"/>
      <c r="L39" s="491"/>
      <c r="M39" s="491"/>
      <c r="N39" s="491"/>
      <c r="O39" s="491"/>
      <c r="P39" s="494"/>
      <c r="Q39" s="494"/>
      <c r="R39" s="494"/>
      <c r="S39" s="495"/>
      <c r="T39" s="499"/>
      <c r="U39" s="500"/>
      <c r="V39" s="500"/>
      <c r="W39" s="501"/>
      <c r="X39" s="499"/>
      <c r="Y39" s="500"/>
      <c r="Z39" s="500"/>
      <c r="AA39" s="501"/>
      <c r="AB39" s="415"/>
      <c r="AC39" s="416"/>
      <c r="AD39" s="416"/>
      <c r="AE39" s="416"/>
      <c r="AF39" s="416"/>
      <c r="AG39" s="424"/>
    </row>
    <row r="40" spans="1:33" ht="10.5" customHeight="1">
      <c r="A40" s="479">
        <v>11</v>
      </c>
      <c r="B40" s="518"/>
      <c r="C40" s="518"/>
      <c r="D40" s="518"/>
      <c r="E40" s="518"/>
      <c r="F40" s="518"/>
      <c r="G40" s="518"/>
      <c r="H40" s="484"/>
      <c r="I40" s="398"/>
      <c r="J40" s="484"/>
      <c r="K40" s="398"/>
      <c r="L40" s="464"/>
      <c r="M40" s="464"/>
      <c r="N40" s="464"/>
      <c r="O40" s="464"/>
      <c r="P40" s="466"/>
      <c r="Q40" s="466"/>
      <c r="R40" s="466"/>
      <c r="S40" s="467"/>
      <c r="T40" s="470"/>
      <c r="U40" s="471"/>
      <c r="V40" s="471"/>
      <c r="W40" s="472"/>
      <c r="X40" s="470"/>
      <c r="Y40" s="471"/>
      <c r="Z40" s="471"/>
      <c r="AA40" s="472"/>
      <c r="AB40" s="515"/>
      <c r="AC40" s="516"/>
      <c r="AD40" s="516"/>
      <c r="AE40" s="516"/>
      <c r="AF40" s="516"/>
      <c r="AG40" s="517"/>
    </row>
    <row r="41" spans="1:33" ht="21" customHeight="1">
      <c r="A41" s="479"/>
      <c r="B41" s="519" t="str">
        <f>IF(選手名簿!J20="","",選手名簿!J20)</f>
        <v/>
      </c>
      <c r="C41" s="519"/>
      <c r="D41" s="519"/>
      <c r="E41" s="519"/>
      <c r="F41" s="519"/>
      <c r="G41" s="519"/>
      <c r="H41" s="510"/>
      <c r="I41" s="511"/>
      <c r="J41" s="510"/>
      <c r="K41" s="511"/>
      <c r="L41" s="491"/>
      <c r="M41" s="491"/>
      <c r="N41" s="491"/>
      <c r="O41" s="491"/>
      <c r="P41" s="494"/>
      <c r="Q41" s="494"/>
      <c r="R41" s="494"/>
      <c r="S41" s="495"/>
      <c r="T41" s="499"/>
      <c r="U41" s="500"/>
      <c r="V41" s="500"/>
      <c r="W41" s="501"/>
      <c r="X41" s="499"/>
      <c r="Y41" s="500"/>
      <c r="Z41" s="500"/>
      <c r="AA41" s="501"/>
      <c r="AB41" s="415"/>
      <c r="AC41" s="416"/>
      <c r="AD41" s="416"/>
      <c r="AE41" s="416"/>
      <c r="AF41" s="416"/>
      <c r="AG41" s="424"/>
    </row>
    <row r="42" spans="1:33" ht="15.75" customHeight="1">
      <c r="A42" s="479">
        <v>12</v>
      </c>
      <c r="B42" s="518"/>
      <c r="C42" s="518"/>
      <c r="D42" s="518"/>
      <c r="E42" s="518"/>
      <c r="F42" s="518"/>
      <c r="G42" s="518"/>
      <c r="H42" s="484"/>
      <c r="I42" s="398"/>
      <c r="J42" s="484"/>
      <c r="K42" s="398"/>
      <c r="L42" s="464"/>
      <c r="M42" s="464"/>
      <c r="N42" s="464"/>
      <c r="O42" s="464"/>
      <c r="P42" s="466"/>
      <c r="Q42" s="466"/>
      <c r="R42" s="466"/>
      <c r="S42" s="467"/>
      <c r="T42" s="470"/>
      <c r="U42" s="471"/>
      <c r="V42" s="471"/>
      <c r="W42" s="472"/>
      <c r="X42" s="470"/>
      <c r="Y42" s="471"/>
      <c r="Z42" s="471"/>
      <c r="AA42" s="472"/>
      <c r="AB42" s="515"/>
      <c r="AC42" s="516"/>
      <c r="AD42" s="516"/>
      <c r="AE42" s="516"/>
      <c r="AF42" s="516"/>
      <c r="AG42" s="517"/>
    </row>
    <row r="43" spans="1:33" ht="21" customHeight="1">
      <c r="A43" s="479"/>
      <c r="B43" s="519" t="str">
        <f>IF(選手名簿!J21="","",選手名簿!J21)</f>
        <v/>
      </c>
      <c r="C43" s="519"/>
      <c r="D43" s="519"/>
      <c r="E43" s="519"/>
      <c r="F43" s="519"/>
      <c r="G43" s="519"/>
      <c r="H43" s="510"/>
      <c r="I43" s="511"/>
      <c r="J43" s="510"/>
      <c r="K43" s="511"/>
      <c r="L43" s="491"/>
      <c r="M43" s="491"/>
      <c r="N43" s="491"/>
      <c r="O43" s="491"/>
      <c r="P43" s="494"/>
      <c r="Q43" s="494"/>
      <c r="R43" s="494"/>
      <c r="S43" s="495"/>
      <c r="T43" s="499"/>
      <c r="U43" s="500"/>
      <c r="V43" s="500"/>
      <c r="W43" s="501"/>
      <c r="X43" s="499"/>
      <c r="Y43" s="500"/>
      <c r="Z43" s="500"/>
      <c r="AA43" s="501"/>
      <c r="AB43" s="415"/>
      <c r="AC43" s="416"/>
      <c r="AD43" s="416"/>
      <c r="AE43" s="416"/>
      <c r="AF43" s="416"/>
      <c r="AG43" s="424"/>
    </row>
    <row r="44" spans="1:33" ht="10.5" customHeight="1">
      <c r="A44" s="479">
        <v>13</v>
      </c>
      <c r="B44" s="518"/>
      <c r="C44" s="518"/>
      <c r="D44" s="518"/>
      <c r="E44" s="518"/>
      <c r="F44" s="518"/>
      <c r="G44" s="518"/>
      <c r="H44" s="484"/>
      <c r="I44" s="398"/>
      <c r="J44" s="484"/>
      <c r="K44" s="398"/>
      <c r="L44" s="464"/>
      <c r="M44" s="464"/>
      <c r="N44" s="464"/>
      <c r="O44" s="464"/>
      <c r="P44" s="466"/>
      <c r="Q44" s="466"/>
      <c r="R44" s="466"/>
      <c r="S44" s="467"/>
      <c r="T44" s="470"/>
      <c r="U44" s="471"/>
      <c r="V44" s="471"/>
      <c r="W44" s="472"/>
      <c r="X44" s="470"/>
      <c r="Y44" s="471"/>
      <c r="Z44" s="471"/>
      <c r="AA44" s="472"/>
      <c r="AB44" s="515"/>
      <c r="AC44" s="516"/>
      <c r="AD44" s="516"/>
      <c r="AE44" s="516"/>
      <c r="AF44" s="516"/>
      <c r="AG44" s="517"/>
    </row>
    <row r="45" spans="1:33" ht="21" customHeight="1">
      <c r="A45" s="479"/>
      <c r="B45" s="519" t="str">
        <f>IF(選手名簿!J22="","",選手名簿!J22)</f>
        <v/>
      </c>
      <c r="C45" s="519"/>
      <c r="D45" s="519"/>
      <c r="E45" s="519"/>
      <c r="F45" s="519"/>
      <c r="G45" s="519"/>
      <c r="H45" s="510"/>
      <c r="I45" s="511"/>
      <c r="J45" s="510"/>
      <c r="K45" s="511"/>
      <c r="L45" s="491"/>
      <c r="M45" s="491"/>
      <c r="N45" s="491"/>
      <c r="O45" s="491"/>
      <c r="P45" s="494"/>
      <c r="Q45" s="494"/>
      <c r="R45" s="494"/>
      <c r="S45" s="495"/>
      <c r="T45" s="499"/>
      <c r="U45" s="500"/>
      <c r="V45" s="500"/>
      <c r="W45" s="501"/>
      <c r="X45" s="499"/>
      <c r="Y45" s="500"/>
      <c r="Z45" s="500"/>
      <c r="AA45" s="501"/>
      <c r="AB45" s="415"/>
      <c r="AC45" s="416"/>
      <c r="AD45" s="416"/>
      <c r="AE45" s="416"/>
      <c r="AF45" s="416"/>
      <c r="AG45" s="424"/>
    </row>
    <row r="46" spans="1:33" ht="10.5" customHeight="1">
      <c r="A46" s="479">
        <v>14</v>
      </c>
      <c r="B46" s="518"/>
      <c r="C46" s="518"/>
      <c r="D46" s="518"/>
      <c r="E46" s="518"/>
      <c r="F46" s="518"/>
      <c r="G46" s="518"/>
      <c r="H46" s="484"/>
      <c r="I46" s="398"/>
      <c r="J46" s="484"/>
      <c r="K46" s="398"/>
      <c r="L46" s="464"/>
      <c r="M46" s="464"/>
      <c r="N46" s="464"/>
      <c r="O46" s="464"/>
      <c r="P46" s="466"/>
      <c r="Q46" s="466"/>
      <c r="R46" s="466"/>
      <c r="S46" s="467"/>
      <c r="T46" s="470"/>
      <c r="U46" s="471"/>
      <c r="V46" s="471"/>
      <c r="W46" s="472"/>
      <c r="X46" s="470"/>
      <c r="Y46" s="471"/>
      <c r="Z46" s="471"/>
      <c r="AA46" s="472"/>
      <c r="AB46" s="515"/>
      <c r="AC46" s="516"/>
      <c r="AD46" s="516"/>
      <c r="AE46" s="516"/>
      <c r="AF46" s="516"/>
      <c r="AG46" s="517"/>
    </row>
    <row r="47" spans="1:33" ht="21" customHeight="1">
      <c r="A47" s="479"/>
      <c r="B47" s="519" t="str">
        <f>IF(選手名簿!J23="","",選手名簿!J23)</f>
        <v/>
      </c>
      <c r="C47" s="519"/>
      <c r="D47" s="519"/>
      <c r="E47" s="519"/>
      <c r="F47" s="519"/>
      <c r="G47" s="519"/>
      <c r="H47" s="510"/>
      <c r="I47" s="511"/>
      <c r="J47" s="510"/>
      <c r="K47" s="511"/>
      <c r="L47" s="491"/>
      <c r="M47" s="491"/>
      <c r="N47" s="491"/>
      <c r="O47" s="491"/>
      <c r="P47" s="494"/>
      <c r="Q47" s="494"/>
      <c r="R47" s="494"/>
      <c r="S47" s="495"/>
      <c r="T47" s="499"/>
      <c r="U47" s="500"/>
      <c r="V47" s="500"/>
      <c r="W47" s="501"/>
      <c r="X47" s="499"/>
      <c r="Y47" s="500"/>
      <c r="Z47" s="500"/>
      <c r="AA47" s="501"/>
      <c r="AB47" s="415"/>
      <c r="AC47" s="416"/>
      <c r="AD47" s="416"/>
      <c r="AE47" s="416"/>
      <c r="AF47" s="416"/>
      <c r="AG47" s="424"/>
    </row>
    <row r="48" spans="1:33" ht="10.5" customHeight="1">
      <c r="A48" s="479">
        <v>15</v>
      </c>
      <c r="B48" s="518"/>
      <c r="C48" s="518"/>
      <c r="D48" s="518"/>
      <c r="E48" s="518"/>
      <c r="F48" s="518"/>
      <c r="G48" s="518"/>
      <c r="H48" s="484"/>
      <c r="I48" s="398"/>
      <c r="J48" s="484"/>
      <c r="K48" s="398"/>
      <c r="L48" s="464"/>
      <c r="M48" s="464"/>
      <c r="N48" s="464"/>
      <c r="O48" s="464"/>
      <c r="P48" s="466"/>
      <c r="Q48" s="466"/>
      <c r="R48" s="466"/>
      <c r="S48" s="467"/>
      <c r="T48" s="470"/>
      <c r="U48" s="471"/>
      <c r="V48" s="471"/>
      <c r="W48" s="472"/>
      <c r="X48" s="470"/>
      <c r="Y48" s="471"/>
      <c r="Z48" s="471"/>
      <c r="AA48" s="472"/>
      <c r="AB48" s="515"/>
      <c r="AC48" s="516"/>
      <c r="AD48" s="516"/>
      <c r="AE48" s="516"/>
      <c r="AF48" s="516"/>
      <c r="AG48" s="517"/>
    </row>
    <row r="49" spans="1:33" ht="21" customHeight="1">
      <c r="A49" s="479"/>
      <c r="B49" s="519" t="str">
        <f>IF(選手名簿!J24="","",選手名簿!J24)</f>
        <v/>
      </c>
      <c r="C49" s="519"/>
      <c r="D49" s="519"/>
      <c r="E49" s="519"/>
      <c r="F49" s="519"/>
      <c r="G49" s="519"/>
      <c r="H49" s="510"/>
      <c r="I49" s="511"/>
      <c r="J49" s="510"/>
      <c r="K49" s="511"/>
      <c r="L49" s="491"/>
      <c r="M49" s="491"/>
      <c r="N49" s="491"/>
      <c r="O49" s="491"/>
      <c r="P49" s="494"/>
      <c r="Q49" s="494"/>
      <c r="R49" s="494"/>
      <c r="S49" s="495"/>
      <c r="T49" s="499"/>
      <c r="U49" s="500"/>
      <c r="V49" s="500"/>
      <c r="W49" s="501"/>
      <c r="X49" s="499"/>
      <c r="Y49" s="500"/>
      <c r="Z49" s="500"/>
      <c r="AA49" s="501"/>
      <c r="AB49" s="415"/>
      <c r="AC49" s="416"/>
      <c r="AD49" s="416"/>
      <c r="AE49" s="416"/>
      <c r="AF49" s="416"/>
      <c r="AG49" s="424"/>
    </row>
    <row r="50" spans="1:33" ht="10.5" customHeight="1">
      <c r="A50" s="479">
        <v>16</v>
      </c>
      <c r="B50" s="518"/>
      <c r="C50" s="518"/>
      <c r="D50" s="518"/>
      <c r="E50" s="518"/>
      <c r="F50" s="518"/>
      <c r="G50" s="518"/>
      <c r="H50" s="484"/>
      <c r="I50" s="398"/>
      <c r="J50" s="484"/>
      <c r="K50" s="398"/>
      <c r="L50" s="464"/>
      <c r="M50" s="464"/>
      <c r="N50" s="464"/>
      <c r="O50" s="464"/>
      <c r="P50" s="466"/>
      <c r="Q50" s="466"/>
      <c r="R50" s="466"/>
      <c r="S50" s="467"/>
      <c r="T50" s="470"/>
      <c r="U50" s="471"/>
      <c r="V50" s="471"/>
      <c r="W50" s="472"/>
      <c r="X50" s="470"/>
      <c r="Y50" s="471"/>
      <c r="Z50" s="471"/>
      <c r="AA50" s="472"/>
      <c r="AB50" s="515"/>
      <c r="AC50" s="516"/>
      <c r="AD50" s="516"/>
      <c r="AE50" s="516"/>
      <c r="AF50" s="516"/>
      <c r="AG50" s="517"/>
    </row>
    <row r="51" spans="1:33" ht="21" customHeight="1">
      <c r="A51" s="479"/>
      <c r="B51" s="519" t="str">
        <f>IF(選手名簿!J25="","",選手名簿!J25)</f>
        <v/>
      </c>
      <c r="C51" s="519"/>
      <c r="D51" s="519"/>
      <c r="E51" s="519"/>
      <c r="F51" s="519"/>
      <c r="G51" s="519"/>
      <c r="H51" s="510"/>
      <c r="I51" s="511"/>
      <c r="J51" s="510"/>
      <c r="K51" s="511"/>
      <c r="L51" s="491"/>
      <c r="M51" s="491"/>
      <c r="N51" s="491"/>
      <c r="O51" s="491"/>
      <c r="P51" s="494"/>
      <c r="Q51" s="494"/>
      <c r="R51" s="494"/>
      <c r="S51" s="495"/>
      <c r="T51" s="499"/>
      <c r="U51" s="500"/>
      <c r="V51" s="500"/>
      <c r="W51" s="501"/>
      <c r="X51" s="499"/>
      <c r="Y51" s="500"/>
      <c r="Z51" s="500"/>
      <c r="AA51" s="501"/>
      <c r="AB51" s="415"/>
      <c r="AC51" s="416"/>
      <c r="AD51" s="416"/>
      <c r="AE51" s="416"/>
      <c r="AF51" s="416"/>
      <c r="AG51" s="424"/>
    </row>
    <row r="52" spans="1:33" ht="10.5" customHeight="1">
      <c r="A52" s="479">
        <v>17</v>
      </c>
      <c r="B52" s="518"/>
      <c r="C52" s="518"/>
      <c r="D52" s="518"/>
      <c r="E52" s="518"/>
      <c r="F52" s="518"/>
      <c r="G52" s="518"/>
      <c r="H52" s="484"/>
      <c r="I52" s="398"/>
      <c r="J52" s="484"/>
      <c r="K52" s="398"/>
      <c r="L52" s="464"/>
      <c r="M52" s="464"/>
      <c r="N52" s="464"/>
      <c r="O52" s="464"/>
      <c r="P52" s="466"/>
      <c r="Q52" s="466"/>
      <c r="R52" s="466"/>
      <c r="S52" s="467"/>
      <c r="T52" s="470"/>
      <c r="U52" s="471"/>
      <c r="V52" s="471"/>
      <c r="W52" s="472"/>
      <c r="X52" s="470"/>
      <c r="Y52" s="471"/>
      <c r="Z52" s="471"/>
      <c r="AA52" s="472"/>
      <c r="AB52" s="515"/>
      <c r="AC52" s="516"/>
      <c r="AD52" s="516"/>
      <c r="AE52" s="516"/>
      <c r="AF52" s="516"/>
      <c r="AG52" s="517"/>
    </row>
    <row r="53" spans="1:33" ht="21" customHeight="1">
      <c r="A53" s="479"/>
      <c r="B53" s="519" t="str">
        <f>IF(選手名簿!J26="","",選手名簿!J26)</f>
        <v/>
      </c>
      <c r="C53" s="519"/>
      <c r="D53" s="519"/>
      <c r="E53" s="519"/>
      <c r="F53" s="519"/>
      <c r="G53" s="519"/>
      <c r="H53" s="509"/>
      <c r="I53" s="420"/>
      <c r="J53" s="509"/>
      <c r="K53" s="420"/>
      <c r="L53" s="491"/>
      <c r="M53" s="491"/>
      <c r="N53" s="491"/>
      <c r="O53" s="491"/>
      <c r="P53" s="494"/>
      <c r="Q53" s="494"/>
      <c r="R53" s="494"/>
      <c r="S53" s="495"/>
      <c r="T53" s="520"/>
      <c r="U53" s="521"/>
      <c r="V53" s="521"/>
      <c r="W53" s="522"/>
      <c r="X53" s="520"/>
      <c r="Y53" s="521"/>
      <c r="Z53" s="521"/>
      <c r="AA53" s="522"/>
      <c r="AB53" s="523"/>
      <c r="AC53" s="412"/>
      <c r="AD53" s="412"/>
      <c r="AE53" s="412"/>
      <c r="AF53" s="412"/>
      <c r="AG53" s="524"/>
    </row>
    <row r="54" spans="1:33" ht="10.5" customHeight="1">
      <c r="A54" s="479">
        <v>18</v>
      </c>
      <c r="B54" s="518"/>
      <c r="C54" s="518"/>
      <c r="D54" s="518"/>
      <c r="E54" s="518"/>
      <c r="F54" s="518"/>
      <c r="G54" s="518"/>
      <c r="H54" s="484"/>
      <c r="I54" s="398"/>
      <c r="J54" s="484"/>
      <c r="K54" s="398"/>
      <c r="L54" s="464"/>
      <c r="M54" s="464"/>
      <c r="N54" s="464"/>
      <c r="O54" s="464"/>
      <c r="P54" s="466"/>
      <c r="Q54" s="466"/>
      <c r="R54" s="466"/>
      <c r="S54" s="467"/>
      <c r="T54" s="470"/>
      <c r="U54" s="471"/>
      <c r="V54" s="471"/>
      <c r="W54" s="472"/>
      <c r="X54" s="470"/>
      <c r="Y54" s="471"/>
      <c r="Z54" s="471"/>
      <c r="AA54" s="472"/>
      <c r="AB54" s="515"/>
      <c r="AC54" s="516"/>
      <c r="AD54" s="516"/>
      <c r="AE54" s="516"/>
      <c r="AF54" s="516"/>
      <c r="AG54" s="517"/>
    </row>
    <row r="55" spans="1:33" ht="21" customHeight="1">
      <c r="A55" s="479"/>
      <c r="B55" s="519" t="str">
        <f>IF(選手名簿!J27="","",選手名簿!J27)</f>
        <v/>
      </c>
      <c r="C55" s="519"/>
      <c r="D55" s="519"/>
      <c r="E55" s="519"/>
      <c r="F55" s="519"/>
      <c r="G55" s="519"/>
      <c r="H55" s="510"/>
      <c r="I55" s="511"/>
      <c r="J55" s="510"/>
      <c r="K55" s="511"/>
      <c r="L55" s="491"/>
      <c r="M55" s="491"/>
      <c r="N55" s="491"/>
      <c r="O55" s="491"/>
      <c r="P55" s="494"/>
      <c r="Q55" s="494"/>
      <c r="R55" s="494"/>
      <c r="S55" s="495"/>
      <c r="T55" s="499"/>
      <c r="U55" s="500"/>
      <c r="V55" s="500"/>
      <c r="W55" s="501"/>
      <c r="X55" s="499"/>
      <c r="Y55" s="500"/>
      <c r="Z55" s="500"/>
      <c r="AA55" s="501"/>
      <c r="AB55" s="415"/>
      <c r="AC55" s="416"/>
      <c r="AD55" s="416"/>
      <c r="AE55" s="416"/>
      <c r="AF55" s="416"/>
      <c r="AG55" s="424"/>
    </row>
    <row r="56" spans="1:33" ht="10.5" customHeight="1">
      <c r="A56" s="479">
        <v>19</v>
      </c>
      <c r="B56" s="525"/>
      <c r="C56" s="525"/>
      <c r="D56" s="525"/>
      <c r="E56" s="525"/>
      <c r="F56" s="525"/>
      <c r="G56" s="525"/>
      <c r="H56" s="509"/>
      <c r="I56" s="420"/>
      <c r="J56" s="509"/>
      <c r="K56" s="420"/>
      <c r="L56" s="464"/>
      <c r="M56" s="464"/>
      <c r="N56" s="464"/>
      <c r="O56" s="464"/>
      <c r="P56" s="466"/>
      <c r="Q56" s="466"/>
      <c r="R56" s="466"/>
      <c r="S56" s="467"/>
      <c r="T56" s="520"/>
      <c r="U56" s="521"/>
      <c r="V56" s="521"/>
      <c r="W56" s="522"/>
      <c r="X56" s="520"/>
      <c r="Y56" s="521"/>
      <c r="Z56" s="521"/>
      <c r="AA56" s="522"/>
      <c r="AB56" s="523"/>
      <c r="AC56" s="412"/>
      <c r="AD56" s="412"/>
      <c r="AE56" s="412"/>
      <c r="AF56" s="412"/>
      <c r="AG56" s="524"/>
    </row>
    <row r="57" spans="1:33" ht="21" customHeight="1">
      <c r="A57" s="479"/>
      <c r="B57" s="519" t="str">
        <f>IF(選手名簿!J28="","",選手名簿!J28)</f>
        <v/>
      </c>
      <c r="C57" s="519"/>
      <c r="D57" s="519"/>
      <c r="E57" s="519"/>
      <c r="F57" s="519"/>
      <c r="G57" s="519"/>
      <c r="H57" s="509"/>
      <c r="I57" s="420"/>
      <c r="J57" s="509"/>
      <c r="K57" s="420"/>
      <c r="L57" s="491"/>
      <c r="M57" s="491"/>
      <c r="N57" s="491"/>
      <c r="O57" s="491"/>
      <c r="P57" s="494"/>
      <c r="Q57" s="494"/>
      <c r="R57" s="494"/>
      <c r="S57" s="495"/>
      <c r="T57" s="520"/>
      <c r="U57" s="521"/>
      <c r="V57" s="521"/>
      <c r="W57" s="522"/>
      <c r="X57" s="520"/>
      <c r="Y57" s="521"/>
      <c r="Z57" s="521"/>
      <c r="AA57" s="522"/>
      <c r="AB57" s="523"/>
      <c r="AC57" s="412"/>
      <c r="AD57" s="412"/>
      <c r="AE57" s="412"/>
      <c r="AF57" s="412"/>
      <c r="AG57" s="524"/>
    </row>
    <row r="58" spans="1:33" ht="10.5" customHeight="1">
      <c r="A58" s="479">
        <v>20</v>
      </c>
      <c r="B58" s="518"/>
      <c r="C58" s="518"/>
      <c r="D58" s="518"/>
      <c r="E58" s="518"/>
      <c r="F58" s="518"/>
      <c r="G58" s="518"/>
      <c r="H58" s="484"/>
      <c r="I58" s="398"/>
      <c r="J58" s="484"/>
      <c r="K58" s="398"/>
      <c r="L58" s="462"/>
      <c r="M58" s="462"/>
      <c r="N58" s="462"/>
      <c r="O58" s="462"/>
      <c r="P58" s="462"/>
      <c r="Q58" s="466"/>
      <c r="R58" s="466"/>
      <c r="S58" s="467"/>
      <c r="T58" s="470"/>
      <c r="U58" s="471"/>
      <c r="V58" s="471"/>
      <c r="W58" s="472"/>
      <c r="X58" s="470"/>
      <c r="Y58" s="471"/>
      <c r="Z58" s="471"/>
      <c r="AA58" s="472"/>
      <c r="AB58" s="515"/>
      <c r="AC58" s="516"/>
      <c r="AD58" s="516"/>
      <c r="AE58" s="516"/>
      <c r="AF58" s="516"/>
      <c r="AG58" s="517"/>
    </row>
    <row r="59" spans="1:33" ht="21" customHeight="1" thickBot="1">
      <c r="A59" s="555"/>
      <c r="B59" s="557" t="str">
        <f>IF(選手名簿!J29="","",選手名簿!J29)</f>
        <v/>
      </c>
      <c r="C59" s="557"/>
      <c r="D59" s="557"/>
      <c r="E59" s="557"/>
      <c r="F59" s="557"/>
      <c r="G59" s="557"/>
      <c r="H59" s="556"/>
      <c r="I59" s="450"/>
      <c r="J59" s="556"/>
      <c r="K59" s="450"/>
      <c r="L59" s="546"/>
      <c r="M59" s="546"/>
      <c r="N59" s="546"/>
      <c r="O59" s="546"/>
      <c r="P59" s="546"/>
      <c r="Q59" s="547"/>
      <c r="R59" s="547"/>
      <c r="S59" s="548"/>
      <c r="T59" s="549"/>
      <c r="U59" s="550"/>
      <c r="V59" s="550"/>
      <c r="W59" s="551"/>
      <c r="X59" s="549"/>
      <c r="Y59" s="550"/>
      <c r="Z59" s="550"/>
      <c r="AA59" s="551"/>
      <c r="AB59" s="552"/>
      <c r="AC59" s="553"/>
      <c r="AD59" s="553"/>
      <c r="AE59" s="553"/>
      <c r="AF59" s="553"/>
      <c r="AG59" s="554"/>
    </row>
    <row r="60" spans="1:33" ht="6" customHeight="1" thickBot="1"/>
    <row r="61" spans="1:33">
      <c r="A61" s="526" t="s">
        <v>215</v>
      </c>
      <c r="B61" s="527"/>
      <c r="C61" s="528"/>
      <c r="D61" s="531"/>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32"/>
    </row>
    <row r="62" spans="1:33">
      <c r="A62" s="418"/>
      <c r="B62" s="419"/>
      <c r="C62" s="529"/>
      <c r="D62" s="533"/>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534"/>
    </row>
    <row r="63" spans="1:33" ht="16.5" thickBot="1">
      <c r="A63" s="448"/>
      <c r="B63" s="449"/>
      <c r="C63" s="530"/>
      <c r="D63" s="535"/>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536"/>
    </row>
    <row r="64" spans="1:33">
      <c r="A64" s="141" t="s">
        <v>216</v>
      </c>
      <c r="B64" s="142"/>
      <c r="C64" s="142"/>
    </row>
    <row r="65" spans="1:1" ht="18" customHeight="1">
      <c r="A65" s="138" t="s">
        <v>217</v>
      </c>
    </row>
  </sheetData>
  <mergeCells count="313">
    <mergeCell ref="A61:C63"/>
    <mergeCell ref="D61:AG63"/>
    <mergeCell ref="N58:N59"/>
    <mergeCell ref="O58:O59"/>
    <mergeCell ref="P58:S59"/>
    <mergeCell ref="T58:W59"/>
    <mergeCell ref="X58:AA59"/>
    <mergeCell ref="AB58:AG59"/>
    <mergeCell ref="A58:A59"/>
    <mergeCell ref="B58:G58"/>
    <mergeCell ref="H58:I59"/>
    <mergeCell ref="J58:K59"/>
    <mergeCell ref="L58:L59"/>
    <mergeCell ref="M58:M59"/>
    <mergeCell ref="B59:G59"/>
    <mergeCell ref="N56:N57"/>
    <mergeCell ref="O56:O57"/>
    <mergeCell ref="P56:S57"/>
    <mergeCell ref="T56:W57"/>
    <mergeCell ref="X56:AA57"/>
    <mergeCell ref="AB56:AG57"/>
    <mergeCell ref="A56:A57"/>
    <mergeCell ref="B56:G56"/>
    <mergeCell ref="H56:I57"/>
    <mergeCell ref="J56:K57"/>
    <mergeCell ref="L56:L57"/>
    <mergeCell ref="M56:M57"/>
    <mergeCell ref="B57:G57"/>
    <mergeCell ref="N54:N55"/>
    <mergeCell ref="O54:O55"/>
    <mergeCell ref="P54:S55"/>
    <mergeCell ref="T54:W55"/>
    <mergeCell ref="X54:AA55"/>
    <mergeCell ref="AB54:AG55"/>
    <mergeCell ref="A54:A55"/>
    <mergeCell ref="B54:G54"/>
    <mergeCell ref="H54:I55"/>
    <mergeCell ref="J54:K55"/>
    <mergeCell ref="L54:L55"/>
    <mergeCell ref="M54:M55"/>
    <mergeCell ref="B55:G55"/>
    <mergeCell ref="N52:N53"/>
    <mergeCell ref="O52:O53"/>
    <mergeCell ref="P52:S53"/>
    <mergeCell ref="T52:W53"/>
    <mergeCell ref="X52:AA53"/>
    <mergeCell ref="AB52:AG53"/>
    <mergeCell ref="A52:A53"/>
    <mergeCell ref="B52:G52"/>
    <mergeCell ref="H52:I53"/>
    <mergeCell ref="J52:K53"/>
    <mergeCell ref="L52:L53"/>
    <mergeCell ref="M52:M53"/>
    <mergeCell ref="B53:G53"/>
    <mergeCell ref="N50:N51"/>
    <mergeCell ref="O50:O51"/>
    <mergeCell ref="P50:S51"/>
    <mergeCell ref="T50:W51"/>
    <mergeCell ref="X50:AA51"/>
    <mergeCell ref="AB50:AG51"/>
    <mergeCell ref="A50:A51"/>
    <mergeCell ref="B50:G50"/>
    <mergeCell ref="H50:I51"/>
    <mergeCell ref="J50:K51"/>
    <mergeCell ref="L50:L51"/>
    <mergeCell ref="M50:M51"/>
    <mergeCell ref="B51:G51"/>
    <mergeCell ref="N48:N49"/>
    <mergeCell ref="O48:O49"/>
    <mergeCell ref="P48:S49"/>
    <mergeCell ref="T48:W49"/>
    <mergeCell ref="X48:AA49"/>
    <mergeCell ref="AB48:AG49"/>
    <mergeCell ref="A48:A49"/>
    <mergeCell ref="B48:G48"/>
    <mergeCell ref="H48:I49"/>
    <mergeCell ref="J48:K49"/>
    <mergeCell ref="L48:L49"/>
    <mergeCell ref="M48:M49"/>
    <mergeCell ref="B49:G49"/>
    <mergeCell ref="N46:N47"/>
    <mergeCell ref="O46:O47"/>
    <mergeCell ref="P46:S47"/>
    <mergeCell ref="T46:W47"/>
    <mergeCell ref="X46:AA47"/>
    <mergeCell ref="AB46:AG47"/>
    <mergeCell ref="A46:A47"/>
    <mergeCell ref="B46:G46"/>
    <mergeCell ref="H46:I47"/>
    <mergeCell ref="J46:K47"/>
    <mergeCell ref="L46:L47"/>
    <mergeCell ref="M46:M47"/>
    <mergeCell ref="B47:G47"/>
    <mergeCell ref="N44:N45"/>
    <mergeCell ref="O44:O45"/>
    <mergeCell ref="P44:S45"/>
    <mergeCell ref="T44:W45"/>
    <mergeCell ref="X44:AA45"/>
    <mergeCell ref="AB44:AG45"/>
    <mergeCell ref="A44:A45"/>
    <mergeCell ref="B44:G44"/>
    <mergeCell ref="H44:I45"/>
    <mergeCell ref="J44:K45"/>
    <mergeCell ref="L44:L45"/>
    <mergeCell ref="M44:M45"/>
    <mergeCell ref="B45:G45"/>
    <mergeCell ref="N42:N43"/>
    <mergeCell ref="O42:O43"/>
    <mergeCell ref="P42:S43"/>
    <mergeCell ref="T42:W43"/>
    <mergeCell ref="X42:AA43"/>
    <mergeCell ref="AB42:AG43"/>
    <mergeCell ref="A42:A43"/>
    <mergeCell ref="B42:G42"/>
    <mergeCell ref="H42:I43"/>
    <mergeCell ref="J42:K43"/>
    <mergeCell ref="L42:L43"/>
    <mergeCell ref="M42:M43"/>
    <mergeCell ref="B43:G43"/>
    <mergeCell ref="N40:N41"/>
    <mergeCell ref="O40:O41"/>
    <mergeCell ref="P40:S41"/>
    <mergeCell ref="T40:W41"/>
    <mergeCell ref="X40:AA41"/>
    <mergeCell ref="AB40:AG41"/>
    <mergeCell ref="A40:A41"/>
    <mergeCell ref="B40:G40"/>
    <mergeCell ref="H40:I41"/>
    <mergeCell ref="J40:K41"/>
    <mergeCell ref="L40:L41"/>
    <mergeCell ref="M40:M41"/>
    <mergeCell ref="B41:G41"/>
    <mergeCell ref="N38:N39"/>
    <mergeCell ref="O38:O39"/>
    <mergeCell ref="P38:S39"/>
    <mergeCell ref="T38:W39"/>
    <mergeCell ref="X38:AA39"/>
    <mergeCell ref="AB38:AG39"/>
    <mergeCell ref="A38:A39"/>
    <mergeCell ref="B38:G38"/>
    <mergeCell ref="H38:I39"/>
    <mergeCell ref="J38:K39"/>
    <mergeCell ref="L38:L39"/>
    <mergeCell ref="M38:M39"/>
    <mergeCell ref="B39:G39"/>
    <mergeCell ref="N36:N37"/>
    <mergeCell ref="O36:O37"/>
    <mergeCell ref="P36:S37"/>
    <mergeCell ref="T36:W37"/>
    <mergeCell ref="X36:AA37"/>
    <mergeCell ref="AB36:AG37"/>
    <mergeCell ref="A36:A37"/>
    <mergeCell ref="B36:G36"/>
    <mergeCell ref="H36:I37"/>
    <mergeCell ref="J36:K37"/>
    <mergeCell ref="L36:L37"/>
    <mergeCell ref="M36:M37"/>
    <mergeCell ref="B37:G37"/>
    <mergeCell ref="N34:N35"/>
    <mergeCell ref="O34:O35"/>
    <mergeCell ref="P34:S35"/>
    <mergeCell ref="T34:W35"/>
    <mergeCell ref="X34:AA35"/>
    <mergeCell ref="AB34:AG35"/>
    <mergeCell ref="A34:A35"/>
    <mergeCell ref="B34:G34"/>
    <mergeCell ref="H34:I35"/>
    <mergeCell ref="J34:K35"/>
    <mergeCell ref="L34:L35"/>
    <mergeCell ref="M34:M35"/>
    <mergeCell ref="B35:G35"/>
    <mergeCell ref="N32:N33"/>
    <mergeCell ref="O32:O33"/>
    <mergeCell ref="P32:S33"/>
    <mergeCell ref="T32:W33"/>
    <mergeCell ref="X32:AA33"/>
    <mergeCell ref="AB32:AG33"/>
    <mergeCell ref="A32:A33"/>
    <mergeCell ref="B32:G32"/>
    <mergeCell ref="H32:I33"/>
    <mergeCell ref="J32:K33"/>
    <mergeCell ref="L32:L33"/>
    <mergeCell ref="M32:M33"/>
    <mergeCell ref="B33:G33"/>
    <mergeCell ref="N30:N31"/>
    <mergeCell ref="O30:O31"/>
    <mergeCell ref="P30:S31"/>
    <mergeCell ref="T30:W31"/>
    <mergeCell ref="X30:AA31"/>
    <mergeCell ref="AB30:AG31"/>
    <mergeCell ref="A30:A31"/>
    <mergeCell ref="B30:G30"/>
    <mergeCell ref="H30:I31"/>
    <mergeCell ref="J30:K31"/>
    <mergeCell ref="L30:L31"/>
    <mergeCell ref="M30:M31"/>
    <mergeCell ref="B31:G31"/>
    <mergeCell ref="N28:N29"/>
    <mergeCell ref="O28:O29"/>
    <mergeCell ref="P28:S29"/>
    <mergeCell ref="T28:W29"/>
    <mergeCell ref="X28:AA29"/>
    <mergeCell ref="AB28:AG29"/>
    <mergeCell ref="A28:A29"/>
    <mergeCell ref="B28:G28"/>
    <mergeCell ref="H28:I29"/>
    <mergeCell ref="J28:K29"/>
    <mergeCell ref="L28:L29"/>
    <mergeCell ref="M28:M29"/>
    <mergeCell ref="B29:G29"/>
    <mergeCell ref="N26:N27"/>
    <mergeCell ref="O26:O27"/>
    <mergeCell ref="P26:S27"/>
    <mergeCell ref="T26:W27"/>
    <mergeCell ref="X26:AA27"/>
    <mergeCell ref="AB26:AG27"/>
    <mergeCell ref="A26:A27"/>
    <mergeCell ref="B26:G26"/>
    <mergeCell ref="H26:I27"/>
    <mergeCell ref="J26:K27"/>
    <mergeCell ref="L26:L27"/>
    <mergeCell ref="M26:M27"/>
    <mergeCell ref="B27:G27"/>
    <mergeCell ref="N24:N25"/>
    <mergeCell ref="O24:O25"/>
    <mergeCell ref="P24:S25"/>
    <mergeCell ref="T24:W25"/>
    <mergeCell ref="X24:AA25"/>
    <mergeCell ref="AB24:AG25"/>
    <mergeCell ref="A24:A25"/>
    <mergeCell ref="B24:G24"/>
    <mergeCell ref="H24:I25"/>
    <mergeCell ref="J24:K25"/>
    <mergeCell ref="L24:L25"/>
    <mergeCell ref="M24:M25"/>
    <mergeCell ref="B25:G25"/>
    <mergeCell ref="N22:N23"/>
    <mergeCell ref="O22:O23"/>
    <mergeCell ref="P22:S23"/>
    <mergeCell ref="T22:W23"/>
    <mergeCell ref="X22:AA23"/>
    <mergeCell ref="AB22:AG23"/>
    <mergeCell ref="A22:A23"/>
    <mergeCell ref="B22:G22"/>
    <mergeCell ref="H22:I23"/>
    <mergeCell ref="J22:K23"/>
    <mergeCell ref="L22:L23"/>
    <mergeCell ref="M22:M23"/>
    <mergeCell ref="B23:G23"/>
    <mergeCell ref="N20:N21"/>
    <mergeCell ref="O20:O21"/>
    <mergeCell ref="P20:S21"/>
    <mergeCell ref="T20:W21"/>
    <mergeCell ref="X20:AA21"/>
    <mergeCell ref="AB20:AG21"/>
    <mergeCell ref="A20:A21"/>
    <mergeCell ref="B20:G20"/>
    <mergeCell ref="H20:I21"/>
    <mergeCell ref="J20:K21"/>
    <mergeCell ref="L20:L21"/>
    <mergeCell ref="M20:M21"/>
    <mergeCell ref="B21:G21"/>
    <mergeCell ref="N18:N19"/>
    <mergeCell ref="O18:O19"/>
    <mergeCell ref="P18:S19"/>
    <mergeCell ref="T18:W19"/>
    <mergeCell ref="X18:AA19"/>
    <mergeCell ref="AB18:AG19"/>
    <mergeCell ref="A18:A19"/>
    <mergeCell ref="B18:G18"/>
    <mergeCell ref="H18:I19"/>
    <mergeCell ref="J18:K19"/>
    <mergeCell ref="L18:L19"/>
    <mergeCell ref="M18:M19"/>
    <mergeCell ref="B19:G19"/>
    <mergeCell ref="N16:N17"/>
    <mergeCell ref="O16:O17"/>
    <mergeCell ref="P16:AA16"/>
    <mergeCell ref="AB16:AG17"/>
    <mergeCell ref="P17:S17"/>
    <mergeCell ref="T17:W17"/>
    <mergeCell ref="X17:AA17"/>
    <mergeCell ref="A12:C12"/>
    <mergeCell ref="D12:G12"/>
    <mergeCell ref="H12:I12"/>
    <mergeCell ref="J12:AG12"/>
    <mergeCell ref="A16:A17"/>
    <mergeCell ref="B16:G17"/>
    <mergeCell ref="H16:I17"/>
    <mergeCell ref="J16:K17"/>
    <mergeCell ref="L16:L17"/>
    <mergeCell ref="M16:M17"/>
    <mergeCell ref="A11:C11"/>
    <mergeCell ref="D11:G11"/>
    <mergeCell ref="H11:I11"/>
    <mergeCell ref="J11:S11"/>
    <mergeCell ref="T11:U11"/>
    <mergeCell ref="V11:AG11"/>
    <mergeCell ref="A9:C9"/>
    <mergeCell ref="D9:G9"/>
    <mergeCell ref="I9:AG9"/>
    <mergeCell ref="A10:C10"/>
    <mergeCell ref="D10:G10"/>
    <mergeCell ref="H10:AG10"/>
    <mergeCell ref="A1:AG1"/>
    <mergeCell ref="A2:AG2"/>
    <mergeCell ref="G4:Y5"/>
    <mergeCell ref="A7:C8"/>
    <mergeCell ref="D7:G8"/>
    <mergeCell ref="H7:J8"/>
    <mergeCell ref="K7:W8"/>
    <mergeCell ref="X7:Z8"/>
    <mergeCell ref="AA7:AG8"/>
  </mergeCells>
  <phoneticPr fontId="3"/>
  <printOptions horizontalCentered="1" verticalCentered="1"/>
  <pageMargins left="0.35433070866141736" right="0.19685039370078741" top="0.19685039370078741" bottom="0.19685039370078741" header="0.51181102362204722" footer="0.51181102362204722"/>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大会要項</vt:lpstr>
      <vt:lpstr>申込書①（参加・公民館）</vt:lpstr>
      <vt:lpstr>選手名簿</vt:lpstr>
      <vt:lpstr>申込書②（弁当・ホテル旅館）</vt:lpstr>
      <vt:lpstr>宿泊名簿1～20名</vt:lpstr>
      <vt:lpstr>行データ</vt:lpstr>
      <vt:lpstr>宿泊名簿21～40名</vt:lpstr>
      <vt:lpstr>宿泊名簿41～60名</vt:lpstr>
      <vt:lpstr>宿泊名簿61～80名</vt:lpstr>
      <vt:lpstr>'宿泊名簿1～20名'!Print_Area</vt:lpstr>
      <vt:lpstr>'宿泊名簿21～40名'!Print_Area</vt:lpstr>
      <vt:lpstr>'宿泊名簿41～60名'!Print_Area</vt:lpstr>
      <vt:lpstr>'宿泊名簿61～80名'!Print_Area</vt:lpstr>
      <vt:lpstr>選手名簿!Print_Area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K-SHIBATA</dc:creator>
  <cp:lastModifiedBy>K-SHIBATA</cp:lastModifiedBy>
  <cp:lastPrinted>2020-01-12T08:56:40Z</cp:lastPrinted>
  <dcterms:created xsi:type="dcterms:W3CDTF">2019-05-17T06:12:50Z</dcterms:created>
  <dcterms:modified xsi:type="dcterms:W3CDTF">2020-01-24T04:28:56Z</dcterms:modified>
</cp:coreProperties>
</file>